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9315" windowHeight="4950" activeTab="1"/>
  </bookViews>
  <sheets>
    <sheet name="Chart1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  <sheet name="Sheet9" sheetId="10" r:id="rId10"/>
    <sheet name="Sheet10" sheetId="11" r:id="rId11"/>
    <sheet name="Sheet11" sheetId="12" r:id="rId12"/>
    <sheet name="Sheet12" sheetId="13" r:id="rId13"/>
    <sheet name="Sheet13" sheetId="14" r:id="rId14"/>
    <sheet name="Sheet14" sheetId="15" r:id="rId15"/>
    <sheet name="Sheet15" sheetId="16" r:id="rId16"/>
    <sheet name="Sheet16" sheetId="17" r:id="rId17"/>
  </sheets>
  <calcPr calcId="125725"/>
</workbook>
</file>

<file path=xl/calcChain.xml><?xml version="1.0" encoding="utf-8"?>
<calcChain xmlns="http://schemas.openxmlformats.org/spreadsheetml/2006/main">
  <c r="C9" i="2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F21"/>
  <c r="B26"/>
  <c r="G9"/>
  <c r="G10"/>
  <c r="G11"/>
  <c r="G12"/>
  <c r="G13"/>
  <c r="G14"/>
  <c r="G15"/>
  <c r="G16"/>
  <c r="G17"/>
  <c r="G18"/>
  <c r="C20"/>
  <c r="D20"/>
  <c r="E20"/>
  <c r="G19"/>
  <c r="G21"/>
  <c r="B25"/>
  <c r="B24"/>
</calcChain>
</file>

<file path=xl/sharedStrings.xml><?xml version="1.0" encoding="utf-8"?>
<sst xmlns="http://schemas.openxmlformats.org/spreadsheetml/2006/main" count="29" uniqueCount="26">
  <si>
    <t>PM Computer Services: Exponentially Smoothed and Adjusted Exponentially Smoothed Forecasts</t>
  </si>
  <si>
    <t xml:space="preserve">      Alpha =</t>
  </si>
  <si>
    <t xml:space="preserve">       Beta =</t>
  </si>
  <si>
    <t>Adjusted</t>
  </si>
  <si>
    <t>Absolute</t>
  </si>
  <si>
    <t>Month</t>
  </si>
  <si>
    <t>Demand</t>
  </si>
  <si>
    <t>Forecast</t>
  </si>
  <si>
    <t>Trend</t>
  </si>
  <si>
    <t>Error</t>
  </si>
  <si>
    <t>January</t>
  </si>
  <si>
    <t>February</t>
  </si>
  <si>
    <t>March</t>
  </si>
  <si>
    <t>April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</si>
  <si>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</si>
  <si>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</si>
  <si>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</si>
  <si>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</si>
  <si>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</si>
  <si>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</si>
  <si>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</si>
  <si>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</si>
  <si>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      </t>
    </r>
    <r>
      <rPr>
        <i/>
        <sz val="10"/>
        <rFont val="Arial"/>
      </rPr>
      <t>MAD</t>
    </r>
    <r>
      <rPr>
        <sz val="10"/>
        <rFont val="Arial"/>
      </rPr>
      <t xml:space="preserve"> =</t>
    </r>
  </si>
  <si>
    <r>
      <t xml:space="preserve">    </t>
    </r>
    <r>
      <rPr>
        <i/>
        <sz val="10"/>
        <rFont val="Arial"/>
      </rPr>
      <t>MAPD</t>
    </r>
    <r>
      <rPr>
        <sz val="10"/>
        <rFont val="Arial"/>
      </rPr>
      <t xml:space="preserve"> =</t>
    </r>
  </si>
  <si>
    <t>percent</t>
  </si>
  <si>
    <r>
      <t xml:space="preserve">            </t>
    </r>
    <r>
      <rPr>
        <i/>
        <sz val="10"/>
        <rFont val="Arial"/>
      </rPr>
      <t>E</t>
    </r>
    <r>
      <rPr>
        <sz val="10"/>
        <rFont val="Arial"/>
      </rPr>
      <t xml:space="preserve"> =</t>
    </r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</si>
</sst>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"/>
    </font>
    <font>
      <b/>
      <sz val="10"/>
      <name val="Arial"/>
    </font>
    <font>
      <i/>
      <sz val="10"/>
      <name val="Arial"/>
    </font>
    <font>
      <u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2" fontId="3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/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2" xfId="0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18" Type="http://schemas.openxmlformats.org/officeDocument/2006/relationships/theme" Target="theme/theme1.xml"/><Relationship Id="rId3" Type="http://schemas.openxmlformats.org/officeDocument/2006/relationships/worksheet" Target="worksheets/sheet2.xml"/><Relationship Id="rId21" Type="http://schemas.openxmlformats.org/officeDocument/2006/relationships/calcChain" Target="calcChain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15.xml"/><Relationship Id="rId20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4.xml"/><Relationship Id="rId10" Type="http://schemas.openxmlformats.org/officeDocument/2006/relationships/worksheet" Target="worksheets/sheet9.xml"/><Relationship Id="rId19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097669256381798"/>
          <c:y val="4.5676998368678633E-2"/>
          <c:w val="0.74694783573806878"/>
          <c:h val="0.72267536704730828"/>
        </c:manualLayout>
      </c:layout>
      <c:lineChart>
        <c:grouping val="standard"/>
        <c:ser>
          <c:idx val="0"/>
          <c:order val="0"/>
          <c:tx>
            <c:strRef>
              <c:f>Sheet1!$B$7</c:f>
              <c:strCache>
                <c:ptCount val="1"/>
                <c:pt idx="0">
                  <c:v>Demand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Sheet1!$A$8:$A$20</c:f>
              <c:strCache>
                <c:ptCount val="1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 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</c:strCache>
            </c:strRef>
          </c:cat>
          <c:val>
            <c:numRef>
              <c:f>Sheet1!$B$8:$B$20</c:f>
              <c:numCache>
                <c:formatCode>General</c:formatCode>
                <c:ptCount val="13"/>
                <c:pt idx="0">
                  <c:v>37</c:v>
                </c:pt>
                <c:pt idx="1">
                  <c:v>40</c:v>
                </c:pt>
                <c:pt idx="2">
                  <c:v>41</c:v>
                </c:pt>
                <c:pt idx="3">
                  <c:v>37</c:v>
                </c:pt>
                <c:pt idx="4">
                  <c:v>45</c:v>
                </c:pt>
                <c:pt idx="5">
                  <c:v>50</c:v>
                </c:pt>
                <c:pt idx="6">
                  <c:v>43</c:v>
                </c:pt>
                <c:pt idx="7">
                  <c:v>47</c:v>
                </c:pt>
                <c:pt idx="8">
                  <c:v>56</c:v>
                </c:pt>
                <c:pt idx="9">
                  <c:v>52</c:v>
                </c:pt>
                <c:pt idx="10">
                  <c:v>55</c:v>
                </c:pt>
                <c:pt idx="11">
                  <c:v>54</c:v>
                </c:pt>
              </c:numCache>
            </c:numRef>
          </c:val>
        </c:ser>
        <c:ser>
          <c:idx val="1"/>
          <c:order val="1"/>
          <c:tx>
            <c:strRef>
              <c:f>Sheet1!$C$7</c:f>
              <c:strCache>
                <c:ptCount val="1"/>
                <c:pt idx="0">
                  <c:v>Forecast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Sheet1!$A$8:$A$20</c:f>
              <c:strCache>
                <c:ptCount val="1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 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  <c:pt idx="12">
                  <c:v>January</c:v>
                </c:pt>
              </c:strCache>
            </c:strRef>
          </c:cat>
          <c:val>
            <c:numRef>
              <c:f>Sheet1!$C$8:$C$20</c:f>
              <c:numCache>
                <c:formatCode>0.00</c:formatCode>
                <c:ptCount val="13"/>
                <c:pt idx="0">
                  <c:v>37</c:v>
                </c:pt>
                <c:pt idx="1">
                  <c:v>37</c:v>
                </c:pt>
                <c:pt idx="2">
                  <c:v>38.5</c:v>
                </c:pt>
                <c:pt idx="3">
                  <c:v>39.75</c:v>
                </c:pt>
                <c:pt idx="4">
                  <c:v>38.375</c:v>
                </c:pt>
                <c:pt idx="5">
                  <c:v>41.6875</c:v>
                </c:pt>
                <c:pt idx="6">
                  <c:v>45.84375</c:v>
                </c:pt>
                <c:pt idx="7">
                  <c:v>44.421875</c:v>
                </c:pt>
                <c:pt idx="8">
                  <c:v>45.7109375</c:v>
                </c:pt>
                <c:pt idx="9">
                  <c:v>50.85546875</c:v>
                </c:pt>
                <c:pt idx="10">
                  <c:v>51.427734375</c:v>
                </c:pt>
                <c:pt idx="11">
                  <c:v>53.2138671875</c:v>
                </c:pt>
                <c:pt idx="12">
                  <c:v>53.60693359375</c:v>
                </c:pt>
              </c:numCache>
            </c:numRef>
          </c:val>
        </c:ser>
        <c:marker val="1"/>
        <c:axId val="93069312"/>
        <c:axId val="93072000"/>
      </c:lineChart>
      <c:catAx>
        <c:axId val="9306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Month</a:t>
                </a:r>
              </a:p>
            </c:rich>
          </c:tx>
          <c:layout>
            <c:manualLayout>
              <c:xMode val="edge"/>
              <c:yMode val="edge"/>
              <c:x val="0.47058823529411764"/>
              <c:y val="0.8841761827079934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072000"/>
        <c:crosses val="autoZero"/>
        <c:lblAlgn val="ctr"/>
        <c:lblOffset val="100"/>
        <c:tickLblSkip val="1"/>
        <c:tickMarkSkip val="1"/>
      </c:catAx>
      <c:valAx>
        <c:axId val="9307200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Demand</a:t>
                </a:r>
              </a:p>
            </c:rich>
          </c:tx>
          <c:layout>
            <c:manualLayout>
              <c:xMode val="edge"/>
              <c:yMode val="edge"/>
              <c:x val="2.774694783573807E-2"/>
              <c:y val="0.3605220228384992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06931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8013318534961149"/>
          <c:y val="0.32463295269168024"/>
          <c:w val="0.99445061043285232"/>
          <c:h val="0.3947797716150081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47" workbookViewId="0"/>
  </sheetViews>
  <pageMargins left="0.75" right="0.75" top="1" bottom="1" header="0.5" footer="0.5"/>
  <pageSetup orientation="landscape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zoomScale="110" workbookViewId="0">
      <selection activeCell="D10" sqref="D10"/>
    </sheetView>
  </sheetViews>
  <sheetFormatPr defaultRowHeight="12.75"/>
  <cols>
    <col min="1" max="1" width="10.5703125" customWidth="1"/>
  </cols>
  <sheetData>
    <row r="1" spans="1:7">
      <c r="A1" s="1" t="s">
        <v>0</v>
      </c>
    </row>
    <row r="3" spans="1:7">
      <c r="A3" s="30" t="s">
        <v>1</v>
      </c>
      <c r="B3" s="29">
        <v>0.5</v>
      </c>
    </row>
    <row r="4" spans="1:7">
      <c r="A4" s="30" t="s">
        <v>2</v>
      </c>
      <c r="B4" s="29">
        <v>0.3</v>
      </c>
    </row>
    <row r="5" spans="1:7">
      <c r="A5" s="5"/>
      <c r="B5" s="5"/>
      <c r="C5" s="5"/>
      <c r="D5" s="5"/>
      <c r="E5" s="5"/>
      <c r="F5" s="5"/>
      <c r="G5" s="5"/>
    </row>
    <row r="6" spans="1:7">
      <c r="A6" s="10"/>
      <c r="B6" s="10"/>
      <c r="C6" s="10"/>
      <c r="D6" s="16"/>
      <c r="E6" s="22" t="s">
        <v>3</v>
      </c>
      <c r="F6" s="17"/>
      <c r="G6" s="22" t="s">
        <v>4</v>
      </c>
    </row>
    <row r="7" spans="1:7">
      <c r="A7" s="11" t="s">
        <v>5</v>
      </c>
      <c r="B7" s="11" t="s">
        <v>6</v>
      </c>
      <c r="C7" s="11" t="s">
        <v>7</v>
      </c>
      <c r="D7" s="18" t="s">
        <v>8</v>
      </c>
      <c r="E7" s="11" t="s">
        <v>7</v>
      </c>
      <c r="F7" s="6" t="s">
        <v>9</v>
      </c>
      <c r="G7" s="11" t="s">
        <v>9</v>
      </c>
    </row>
    <row r="8" spans="1:7">
      <c r="A8" s="12" t="s">
        <v>10</v>
      </c>
      <c r="B8" s="12">
        <v>37</v>
      </c>
      <c r="C8" s="14">
        <v>37</v>
      </c>
      <c r="D8" s="19"/>
      <c r="E8" s="14"/>
      <c r="F8" s="3"/>
      <c r="G8" s="12"/>
    </row>
    <row r="9" spans="1:7">
      <c r="A9" s="12" t="s">
        <v>11</v>
      </c>
      <c r="B9" s="12">
        <v>40</v>
      </c>
      <c r="C9" s="14">
        <f>B3*B8+(1-B3)*C8</f>
        <v>37</v>
      </c>
      <c r="D9" s="19">
        <v>0</v>
      </c>
      <c r="E9" s="14">
        <f>C9+D9</f>
        <v>37</v>
      </c>
      <c r="F9" s="20">
        <f t="shared" ref="F9:F19" si="0">B9-E9</f>
        <v>3</v>
      </c>
      <c r="G9" s="14">
        <f t="shared" ref="G9:G18" si="1">ABS(B9-E9)</f>
        <v>3</v>
      </c>
    </row>
    <row r="10" spans="1:7">
      <c r="A10" s="12" t="s">
        <v>12</v>
      </c>
      <c r="B10" s="12">
        <v>41</v>
      </c>
      <c r="C10" s="14">
        <f>B3*B9+(1-B3)*C9</f>
        <v>38.5</v>
      </c>
      <c r="D10" s="19">
        <f>B4*(C10-C9)+(1-B4)*D9</f>
        <v>0.44999999999999996</v>
      </c>
      <c r="E10" s="14">
        <f t="shared" ref="E10:E20" si="2">C10+D10</f>
        <v>38.950000000000003</v>
      </c>
      <c r="F10" s="20">
        <f t="shared" si="0"/>
        <v>2.0499999999999972</v>
      </c>
      <c r="G10" s="12">
        <f t="shared" si="1"/>
        <v>2.0499999999999972</v>
      </c>
    </row>
    <row r="11" spans="1:7">
      <c r="A11" s="12" t="s">
        <v>13</v>
      </c>
      <c r="B11" s="12">
        <v>37</v>
      </c>
      <c r="C11" s="14">
        <f>B3*B10+(1-B3)*C10</f>
        <v>39.75</v>
      </c>
      <c r="D11" s="19">
        <f>B4*(C11-C10)+(1-B4)*D10</f>
        <v>0.69</v>
      </c>
      <c r="E11" s="14">
        <f t="shared" si="2"/>
        <v>40.44</v>
      </c>
      <c r="F11" s="20">
        <f t="shared" si="0"/>
        <v>-3.4399999999999977</v>
      </c>
      <c r="G11" s="12">
        <f t="shared" si="1"/>
        <v>3.4399999999999977</v>
      </c>
    </row>
    <row r="12" spans="1:7">
      <c r="A12" s="12" t="s">
        <v>14</v>
      </c>
      <c r="B12" s="12">
        <v>45</v>
      </c>
      <c r="C12" s="14">
        <f>B3*B11+(1-B3)*C11</f>
        <v>38.375</v>
      </c>
      <c r="D12" s="19">
        <f>B4*(C12-C11)+(1-B4)*D11</f>
        <v>7.0499999999999952E-2</v>
      </c>
      <c r="E12" s="14">
        <f t="shared" si="2"/>
        <v>38.445500000000003</v>
      </c>
      <c r="F12" s="20">
        <f t="shared" si="0"/>
        <v>6.5544999999999973</v>
      </c>
      <c r="G12" s="14">
        <f t="shared" si="1"/>
        <v>6.5544999999999973</v>
      </c>
    </row>
    <row r="13" spans="1:7">
      <c r="A13" s="12" t="s">
        <v>15</v>
      </c>
      <c r="B13" s="12">
        <v>50</v>
      </c>
      <c r="C13" s="14">
        <f>B3*B12+(1-B3)*C12</f>
        <v>41.6875</v>
      </c>
      <c r="D13" s="19">
        <f>B4*(C13-C12)+(1-B4)*D12</f>
        <v>1.0430999999999999</v>
      </c>
      <c r="E13" s="14">
        <f t="shared" si="2"/>
        <v>42.730600000000003</v>
      </c>
      <c r="F13" s="20">
        <f t="shared" si="0"/>
        <v>7.2693999999999974</v>
      </c>
      <c r="G13" s="14">
        <f t="shared" si="1"/>
        <v>7.2693999999999974</v>
      </c>
    </row>
    <row r="14" spans="1:7">
      <c r="A14" s="12" t="s">
        <v>16</v>
      </c>
      <c r="B14" s="12">
        <v>43</v>
      </c>
      <c r="C14" s="14">
        <f>B3*B13+(1-B3)*C13</f>
        <v>45.84375</v>
      </c>
      <c r="D14" s="19">
        <f>B4*(C14-C13)+(1-B4)*D13</f>
        <v>1.9770449999999999</v>
      </c>
      <c r="E14" s="14">
        <f t="shared" si="2"/>
        <v>47.820794999999997</v>
      </c>
      <c r="F14" s="20">
        <f t="shared" si="0"/>
        <v>-4.8207949999999968</v>
      </c>
      <c r="G14" s="14">
        <f t="shared" si="1"/>
        <v>4.8207949999999968</v>
      </c>
    </row>
    <row r="15" spans="1:7">
      <c r="A15" s="12" t="s">
        <v>17</v>
      </c>
      <c r="B15" s="12">
        <v>47</v>
      </c>
      <c r="C15" s="14">
        <f>B3*B14+(1-B3)*C14</f>
        <v>44.421875</v>
      </c>
      <c r="D15" s="19">
        <f>B4*(C15-C14)+(1-B4)*D14</f>
        <v>0.95736899999999991</v>
      </c>
      <c r="E15" s="14">
        <f t="shared" si="2"/>
        <v>45.379244</v>
      </c>
      <c r="F15" s="20">
        <f t="shared" si="0"/>
        <v>1.6207560000000001</v>
      </c>
      <c r="G15" s="14">
        <f t="shared" si="1"/>
        <v>1.6207560000000001</v>
      </c>
    </row>
    <row r="16" spans="1:7">
      <c r="A16" s="12" t="s">
        <v>18</v>
      </c>
      <c r="B16" s="12">
        <v>56</v>
      </c>
      <c r="C16" s="14">
        <f>B3*B15+(1-B3)*C15</f>
        <v>45.7109375</v>
      </c>
      <c r="D16" s="19">
        <f>B4*(C16-C15)+(1-B4)*D15</f>
        <v>1.0568770499999998</v>
      </c>
      <c r="E16" s="14">
        <f t="shared" si="2"/>
        <v>46.767814549999997</v>
      </c>
      <c r="F16" s="20">
        <f t="shared" si="0"/>
        <v>9.2321854500000029</v>
      </c>
      <c r="G16" s="14">
        <f t="shared" si="1"/>
        <v>9.2321854500000029</v>
      </c>
    </row>
    <row r="17" spans="1:7">
      <c r="A17" s="12" t="s">
        <v>19</v>
      </c>
      <c r="B17" s="12">
        <v>52</v>
      </c>
      <c r="C17" s="14">
        <f>B3*B16+(1-B3)*C16</f>
        <v>50.85546875</v>
      </c>
      <c r="D17" s="19">
        <f>B4*(C17-C16)+(1-B4)*D16</f>
        <v>2.2831733099999996</v>
      </c>
      <c r="E17" s="14">
        <f t="shared" si="2"/>
        <v>53.138642060000002</v>
      </c>
      <c r="F17" s="20">
        <f t="shared" si="0"/>
        <v>-1.1386420600000022</v>
      </c>
      <c r="G17" s="14">
        <f t="shared" si="1"/>
        <v>1.1386420600000022</v>
      </c>
    </row>
    <row r="18" spans="1:7">
      <c r="A18" s="12" t="s">
        <v>20</v>
      </c>
      <c r="B18" s="12">
        <v>55</v>
      </c>
      <c r="C18" s="14">
        <f>B3*B17+(1-B3)*C17</f>
        <v>51.427734375</v>
      </c>
      <c r="D18" s="19">
        <f>B4*(C18-C17)+(1-B4)*D17</f>
        <v>1.7699010044999997</v>
      </c>
      <c r="E18" s="14">
        <f t="shared" si="2"/>
        <v>53.197635379499999</v>
      </c>
      <c r="F18" s="20">
        <f t="shared" si="0"/>
        <v>1.8023646205000006</v>
      </c>
      <c r="G18" s="14">
        <f t="shared" si="1"/>
        <v>1.8023646205000006</v>
      </c>
    </row>
    <row r="19" spans="1:7">
      <c r="A19" s="12" t="s">
        <v>21</v>
      </c>
      <c r="B19" s="12">
        <v>54</v>
      </c>
      <c r="C19" s="14">
        <f>B3*B18+(1-B3)*C18</f>
        <v>53.2138671875</v>
      </c>
      <c r="D19" s="19">
        <f>B4*(C19-C18)+(1-B4)*D18</f>
        <v>1.7747705468999997</v>
      </c>
      <c r="E19" s="14">
        <f t="shared" si="2"/>
        <v>54.988637734400001</v>
      </c>
      <c r="F19" s="20">
        <f t="shared" si="0"/>
        <v>-0.98863773440000102</v>
      </c>
      <c r="G19" s="14">
        <f>ABS(B19-E20)</f>
        <v>0.96719289845499645</v>
      </c>
    </row>
    <row r="20" spans="1:7">
      <c r="A20" s="13" t="s">
        <v>10</v>
      </c>
      <c r="B20" s="13"/>
      <c r="C20" s="15">
        <f>B3*B19+(1-B3)*C19</f>
        <v>53.60693359375</v>
      </c>
      <c r="D20" s="21">
        <f>B4*(C20-C19)+(1-B4)*D19</f>
        <v>1.3602593047049998</v>
      </c>
      <c r="E20" s="15">
        <f t="shared" si="2"/>
        <v>54.967192898454996</v>
      </c>
      <c r="F20" s="2"/>
      <c r="G20" s="23"/>
    </row>
    <row r="21" spans="1:7">
      <c r="A21" s="16"/>
      <c r="B21" s="24"/>
      <c r="C21" s="17"/>
      <c r="D21" s="17"/>
      <c r="E21" s="17"/>
      <c r="F21" s="25">
        <f>SUM(F9:F20)</f>
        <v>21.141131276099998</v>
      </c>
      <c r="G21" s="26">
        <f>SUM(G9:G20)</f>
        <v>41.895836028954989</v>
      </c>
    </row>
    <row r="22" spans="1:7">
      <c r="A22" s="27"/>
      <c r="B22" s="5"/>
      <c r="C22" s="5"/>
      <c r="D22" s="5"/>
      <c r="E22" s="5"/>
      <c r="F22" s="5"/>
      <c r="G22" s="28"/>
    </row>
    <row r="23" spans="1:7">
      <c r="A23" s="4"/>
      <c r="B23" s="4"/>
      <c r="C23" s="4"/>
      <c r="D23" s="4"/>
      <c r="E23" s="4"/>
      <c r="F23" s="4"/>
      <c r="G23" s="4"/>
    </row>
    <row r="24" spans="1:7">
      <c r="A24" s="7" t="s">
        <v>22</v>
      </c>
      <c r="B24" s="8">
        <f>G21/11</f>
        <v>3.8087123662686353</v>
      </c>
    </row>
    <row r="25" spans="1:7">
      <c r="A25" s="7" t="s">
        <v>23</v>
      </c>
      <c r="B25" s="9">
        <f>(G21/520)*100</f>
        <v>8.0568915440298046</v>
      </c>
      <c r="C25" t="s">
        <v>24</v>
      </c>
    </row>
    <row r="26" spans="1:7">
      <c r="A26" s="7" t="s">
        <v>25</v>
      </c>
      <c r="B26" s="8">
        <f>F21</f>
        <v>21.141131276099998</v>
      </c>
    </row>
  </sheetData>
  <phoneticPr fontId="0" type="noConversion"/>
  <printOptions gridLines="1" gridLinesSet="0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Charts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1997-05-07T12:12:50Z</dcterms:created>
  <dcterms:modified xsi:type="dcterms:W3CDTF">2008-12-09T14:11:59Z</dcterms:modified>
</cp:coreProperties>
</file>