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Lookup">Sheet1!$B$6:$C$8</definedName>
  </definedNames>
  <calcPr calcId="125725"/>
</workbook>
</file>

<file path=xl/calcChain.xml><?xml version="1.0" encoding="utf-8"?>
<calcChain xmlns="http://schemas.openxmlformats.org/spreadsheetml/2006/main">
  <c r="G14" i="1"/>
  <c r="H14"/>
  <c r="G15"/>
  <c r="H15"/>
  <c r="G16"/>
  <c r="H16"/>
  <c r="G17"/>
  <c r="H17"/>
  <c r="G18"/>
  <c r="H18"/>
  <c r="G19"/>
  <c r="H19"/>
  <c r="G20"/>
  <c r="H20"/>
  <c r="G21"/>
  <c r="H21"/>
  <c r="G22"/>
  <c r="H22"/>
  <c r="G23"/>
  <c r="H23"/>
  <c r="G24"/>
  <c r="H24"/>
  <c r="G25"/>
  <c r="H25"/>
  <c r="G26"/>
  <c r="H26"/>
  <c r="G27"/>
  <c r="H27"/>
  <c r="G28"/>
  <c r="H28"/>
  <c r="G29"/>
  <c r="H29"/>
  <c r="G30"/>
  <c r="H30"/>
  <c r="G31"/>
  <c r="H31"/>
  <c r="G32"/>
  <c r="H32"/>
  <c r="G33"/>
  <c r="H33"/>
  <c r="G34"/>
  <c r="H34"/>
  <c r="G35"/>
  <c r="H35"/>
  <c r="G36"/>
  <c r="H36"/>
  <c r="G37"/>
  <c r="H37"/>
  <c r="G38"/>
  <c r="H38"/>
  <c r="G39"/>
  <c r="H39"/>
  <c r="G40"/>
  <c r="H40"/>
  <c r="G41"/>
  <c r="H41"/>
  <c r="G42"/>
  <c r="H42"/>
  <c r="G43"/>
  <c r="H43"/>
  <c r="G44"/>
  <c r="H44"/>
  <c r="G45"/>
  <c r="H45"/>
  <c r="G46"/>
  <c r="H46"/>
  <c r="G47"/>
  <c r="H47"/>
  <c r="G48"/>
  <c r="H48"/>
  <c r="G49"/>
  <c r="H49"/>
  <c r="G50"/>
  <c r="H50"/>
  <c r="G51"/>
  <c r="H51"/>
  <c r="G52"/>
  <c r="H52"/>
  <c r="G53"/>
  <c r="H53"/>
  <c r="G54"/>
  <c r="H54"/>
  <c r="G55"/>
  <c r="H55"/>
  <c r="G56"/>
  <c r="H56"/>
  <c r="G57"/>
  <c r="H57"/>
  <c r="G58"/>
  <c r="H58"/>
  <c r="G59"/>
  <c r="H59"/>
  <c r="G60"/>
  <c r="H60"/>
  <c r="G61"/>
  <c r="H61"/>
  <c r="G62"/>
  <c r="H62"/>
  <c r="G63"/>
  <c r="H63"/>
  <c r="G64"/>
  <c r="H64"/>
  <c r="G65"/>
  <c r="H65"/>
  <c r="G66"/>
  <c r="H66"/>
  <c r="G67"/>
  <c r="H67"/>
  <c r="G68"/>
  <c r="H68"/>
  <c r="G69"/>
  <c r="H69"/>
  <c r="G70"/>
  <c r="H70"/>
  <c r="G71"/>
  <c r="H71"/>
  <c r="G72"/>
  <c r="H72"/>
  <c r="G73"/>
  <c r="H73"/>
  <c r="G74"/>
  <c r="H74"/>
  <c r="G75"/>
  <c r="H75"/>
  <c r="G76"/>
  <c r="H76"/>
  <c r="G77"/>
  <c r="H77"/>
  <c r="G78"/>
  <c r="H78"/>
  <c r="G79"/>
  <c r="H79"/>
  <c r="G80"/>
  <c r="H80"/>
  <c r="G81"/>
  <c r="H81"/>
  <c r="G82"/>
  <c r="H82"/>
  <c r="G83"/>
  <c r="H83"/>
  <c r="G84"/>
  <c r="H84"/>
  <c r="G85"/>
  <c r="H85"/>
  <c r="G86"/>
  <c r="H86"/>
  <c r="G87"/>
  <c r="H87"/>
  <c r="G88"/>
  <c r="H88"/>
  <c r="G89"/>
  <c r="H89"/>
  <c r="G90"/>
  <c r="H90"/>
  <c r="G91"/>
  <c r="H91"/>
  <c r="G92"/>
  <c r="H92"/>
  <c r="G93"/>
  <c r="H93"/>
  <c r="G94"/>
  <c r="H94"/>
  <c r="G95"/>
  <c r="H95"/>
  <c r="G96"/>
  <c r="H96"/>
  <c r="G97"/>
  <c r="H97"/>
  <c r="G98"/>
  <c r="H98"/>
  <c r="G99"/>
  <c r="H99"/>
  <c r="G100"/>
  <c r="H100"/>
  <c r="G101"/>
  <c r="H101"/>
  <c r="G102"/>
  <c r="H102"/>
  <c r="G103"/>
  <c r="H103"/>
  <c r="G104"/>
  <c r="H104"/>
  <c r="G105"/>
  <c r="H105"/>
  <c r="G106"/>
  <c r="H106"/>
  <c r="G107"/>
  <c r="H107"/>
  <c r="G108"/>
  <c r="H108"/>
  <c r="G109"/>
  <c r="H109"/>
  <c r="G110"/>
  <c r="H110"/>
  <c r="G111"/>
  <c r="H111"/>
  <c r="G112"/>
  <c r="H112"/>
  <c r="G113"/>
  <c r="H113"/>
  <c r="L11"/>
  <c r="L12"/>
  <c r="L14"/>
  <c r="L13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H7"/>
  <c r="H6"/>
  <c r="H5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</calcChain>
</file>

<file path=xl/sharedStrings.xml><?xml version="1.0" encoding="utf-8"?>
<sst xmlns="http://schemas.openxmlformats.org/spreadsheetml/2006/main" count="25" uniqueCount="23">
  <si>
    <t>Bigelow Manufacturing Company Machine Breakdown Simulation Example</t>
  </si>
  <si>
    <t>Repair</t>
  </si>
  <si>
    <t>P(y)</t>
  </si>
  <si>
    <t>Cumulative</t>
  </si>
  <si>
    <t>Time, y</t>
  </si>
  <si>
    <t xml:space="preserve">     Average time between breakdowns =</t>
  </si>
  <si>
    <t>weeks</t>
  </si>
  <si>
    <t>days</t>
  </si>
  <si>
    <t xml:space="preserve">Time </t>
  </si>
  <si>
    <r>
      <t xml:space="preserve"> </t>
    </r>
    <r>
      <rPr>
        <i/>
        <sz val="10"/>
        <rFont val="Arial"/>
      </rPr>
      <t xml:space="preserve">      Average repair cost =</t>
    </r>
  </si>
  <si>
    <t>Between</t>
  </si>
  <si>
    <t xml:space="preserve">Cumulative </t>
  </si>
  <si>
    <r>
      <t xml:space="preserve">         </t>
    </r>
    <r>
      <rPr>
        <i/>
        <sz val="10"/>
        <rFont val="Arial"/>
      </rPr>
      <t>Standard deviation =</t>
    </r>
  </si>
  <si>
    <t>Breakdowns</t>
  </si>
  <si>
    <t>RN1</t>
  </si>
  <si>
    <t>Breakdowns, x</t>
  </si>
  <si>
    <t>Time</t>
  </si>
  <si>
    <t>RN2</t>
  </si>
  <si>
    <t>Cost, $</t>
  </si>
  <si>
    <r>
      <t xml:space="preserve">                   </t>
    </r>
    <r>
      <rPr>
        <i/>
        <sz val="10"/>
        <rFont val="Arial"/>
      </rPr>
      <t xml:space="preserve"> UCL (95%) =</t>
    </r>
  </si>
  <si>
    <r>
      <t xml:space="preserve">                     </t>
    </r>
    <r>
      <rPr>
        <i/>
        <sz val="10"/>
        <rFont val="Arial"/>
      </rPr>
      <t>LCL (95%) =</t>
    </r>
  </si>
  <si>
    <t xml:space="preserve">                            Average annual cost =</t>
  </si>
  <si>
    <r>
      <t xml:space="preserve">                             </t>
    </r>
    <r>
      <rPr>
        <i/>
        <sz val="10"/>
        <rFont val="Arial"/>
      </rPr>
      <t>Average repair time =</t>
    </r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</si>
</sst>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9" formatCode="0.0000"/>
  </numFmts>
  <fonts count="5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13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169" fontId="0" fillId="0" borderId="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9" fontId="0" fillId="0" borderId="5" xfId="0" applyNumberFormat="1" applyBorder="1" applyAlignment="1">
      <alignment horizontal="center"/>
    </xf>
    <xf numFmtId="0" fontId="0" fillId="0" borderId="10" xfId="0" applyBorder="1"/>
    <xf numFmtId="169" fontId="0" fillId="0" borderId="10" xfId="0" applyNumberFormat="1" applyBorder="1" applyAlignment="1">
      <alignment horizontal="center"/>
    </xf>
    <xf numFmtId="169" fontId="0" fillId="0" borderId="1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15" xfId="0" applyFont="1" applyBorder="1"/>
    <xf numFmtId="0" fontId="0" fillId="0" borderId="7" xfId="0" applyBorder="1"/>
    <xf numFmtId="0" fontId="0" fillId="0" borderId="8" xfId="0" applyBorder="1"/>
    <xf numFmtId="0" fontId="0" fillId="0" borderId="15" xfId="0" applyBorder="1"/>
    <xf numFmtId="0" fontId="0" fillId="0" borderId="12" xfId="0" applyBorder="1" applyAlignment="1">
      <alignment horizontal="center"/>
    </xf>
    <xf numFmtId="0" fontId="4" fillId="0" borderId="0" xfId="0" applyFont="1"/>
    <xf numFmtId="44" fontId="0" fillId="0" borderId="12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3"/>
  <sheetViews>
    <sheetView tabSelected="1" zoomScale="110" workbookViewId="0">
      <pane ySplit="23" topLeftCell="A108" activePane="bottomLeft" state="frozen"/>
      <selection pane="bottomLeft" activeCell="L13" sqref="L13"/>
    </sheetView>
  </sheetViews>
  <sheetFormatPr defaultRowHeight="12.75"/>
  <cols>
    <col min="2" max="2" width="10.85546875" customWidth="1"/>
    <col min="3" max="3" width="9.7109375" customWidth="1"/>
    <col min="4" max="4" width="13.7109375" customWidth="1"/>
    <col min="5" max="5" width="11.5703125" customWidth="1"/>
    <col min="6" max="6" width="10" customWidth="1"/>
    <col min="7" max="7" width="13" customWidth="1"/>
    <col min="8" max="8" width="11.5703125" bestFit="1" customWidth="1"/>
    <col min="11" max="11" width="14.28515625" customWidth="1"/>
  </cols>
  <sheetData>
    <row r="1" spans="1:12">
      <c r="A1" s="30" t="s">
        <v>0</v>
      </c>
    </row>
    <row r="4" spans="1:12">
      <c r="A4" s="10"/>
      <c r="B4" s="2"/>
      <c r="C4" s="15" t="s">
        <v>1</v>
      </c>
    </row>
    <row r="5" spans="1:12">
      <c r="A5" s="16" t="s">
        <v>2</v>
      </c>
      <c r="B5" s="6" t="s">
        <v>3</v>
      </c>
      <c r="C5" s="16" t="s">
        <v>4</v>
      </c>
      <c r="E5" s="31" t="s">
        <v>5</v>
      </c>
      <c r="F5" s="32"/>
      <c r="G5" s="33"/>
      <c r="H5" s="14">
        <f>AVERAGE(D14:D113)</f>
        <v>4.089451717917532</v>
      </c>
      <c r="I5" s="36" t="s">
        <v>6</v>
      </c>
    </row>
    <row r="6" spans="1:12">
      <c r="A6" s="12">
        <v>0.15</v>
      </c>
      <c r="B6" s="4">
        <v>0</v>
      </c>
      <c r="C6" s="11">
        <v>1</v>
      </c>
      <c r="E6" s="34" t="s">
        <v>22</v>
      </c>
      <c r="F6" s="32"/>
      <c r="G6" s="33"/>
      <c r="H6" s="35">
        <f>AVERAGE(G14:G113)</f>
        <v>1.75</v>
      </c>
      <c r="I6" s="36" t="s">
        <v>7</v>
      </c>
    </row>
    <row r="7" spans="1:12">
      <c r="A7" s="12">
        <v>0.55000000000000004</v>
      </c>
      <c r="B7" s="17">
        <v>0.4</v>
      </c>
      <c r="C7" s="11">
        <v>2</v>
      </c>
      <c r="E7" s="31" t="s">
        <v>21</v>
      </c>
      <c r="F7" s="32"/>
      <c r="G7" s="33"/>
      <c r="H7" s="37">
        <f>SUM(H14:H113)/(E113/52)</f>
        <v>44504.743558307542</v>
      </c>
    </row>
    <row r="8" spans="1:12">
      <c r="A8" s="13">
        <v>0.3</v>
      </c>
      <c r="B8" s="18">
        <v>0.9</v>
      </c>
      <c r="C8" s="16">
        <v>3</v>
      </c>
    </row>
    <row r="9" spans="1:12">
      <c r="A9" s="14">
        <v>1</v>
      </c>
      <c r="B9" s="8"/>
      <c r="C9" s="9"/>
    </row>
    <row r="11" spans="1:12">
      <c r="B11" s="1"/>
      <c r="C11" s="10"/>
      <c r="D11" s="29" t="s">
        <v>8</v>
      </c>
      <c r="E11" s="10"/>
      <c r="F11" s="2"/>
      <c r="G11" s="10"/>
      <c r="H11" s="19"/>
      <c r="J11" s="34" t="s">
        <v>9</v>
      </c>
      <c r="K11" s="33"/>
      <c r="L11" s="35">
        <f>AVERAGE(H14:H113)</f>
        <v>3500</v>
      </c>
    </row>
    <row r="12" spans="1:12">
      <c r="B12" s="20"/>
      <c r="C12" s="26"/>
      <c r="D12" s="4" t="s">
        <v>10</v>
      </c>
      <c r="E12" s="11" t="s">
        <v>11</v>
      </c>
      <c r="F12" s="21"/>
      <c r="G12" s="11" t="s">
        <v>1</v>
      </c>
      <c r="H12" s="22"/>
      <c r="J12" s="34" t="s">
        <v>12</v>
      </c>
      <c r="K12" s="33"/>
      <c r="L12" s="35">
        <f>STDEV(H14:H113)</f>
        <v>1283.1463854387957</v>
      </c>
    </row>
    <row r="13" spans="1:12">
      <c r="B13" s="24" t="s">
        <v>13</v>
      </c>
      <c r="C13" s="16" t="s">
        <v>14</v>
      </c>
      <c r="D13" s="6" t="s">
        <v>15</v>
      </c>
      <c r="E13" s="16" t="s">
        <v>16</v>
      </c>
      <c r="F13" s="25" t="s">
        <v>17</v>
      </c>
      <c r="G13" s="16" t="s">
        <v>4</v>
      </c>
      <c r="H13" s="7" t="s">
        <v>18</v>
      </c>
      <c r="J13" s="34" t="s">
        <v>19</v>
      </c>
      <c r="K13" s="33"/>
      <c r="L13" s="35">
        <f>L11+1.96*L12/SQRT(100)</f>
        <v>3751.4966915460041</v>
      </c>
    </row>
    <row r="14" spans="1:12">
      <c r="B14" s="3">
        <v>1</v>
      </c>
      <c r="C14" s="27">
        <v>0.30053579206772274</v>
      </c>
      <c r="D14" s="17">
        <f>6*SQRT(C14)</f>
        <v>3.2892686899123973</v>
      </c>
      <c r="E14" s="12">
        <f>D14</f>
        <v>3.2892686899123973</v>
      </c>
      <c r="F14" s="23">
        <v>0.22044781513160316</v>
      </c>
      <c r="G14" s="11">
        <f>VLOOKUP(F14,Lookup,2)</f>
        <v>1</v>
      </c>
      <c r="H14" s="5">
        <f>2000*G14</f>
        <v>2000</v>
      </c>
      <c r="J14" s="34" t="s">
        <v>20</v>
      </c>
      <c r="K14" s="33"/>
      <c r="L14" s="35">
        <f>L11-1.96*L12/SQRT(100)</f>
        <v>3248.5033084539959</v>
      </c>
    </row>
    <row r="15" spans="1:12">
      <c r="B15" s="3">
        <f>B14+1</f>
        <v>2</v>
      </c>
      <c r="C15" s="27">
        <v>0.77334089710503084</v>
      </c>
      <c r="D15" s="17">
        <f t="shared" ref="D15:D30" si="0">6*SQRT(C15)</f>
        <v>5.2763881866084406</v>
      </c>
      <c r="E15" s="12">
        <f>E14+D15</f>
        <v>8.565656876520837</v>
      </c>
      <c r="F15" s="23">
        <v>0.98676398745699334</v>
      </c>
      <c r="G15" s="11">
        <f t="shared" ref="G15:G30" si="1">VLOOKUP(F15,Lookup,2)</f>
        <v>3</v>
      </c>
      <c r="H15" s="5">
        <f t="shared" ref="H15:H30" si="2">2000*G15</f>
        <v>6000</v>
      </c>
    </row>
    <row r="16" spans="1:12">
      <c r="B16" s="3">
        <f t="shared" ref="B16:B31" si="3">B15+1</f>
        <v>3</v>
      </c>
      <c r="C16" s="27">
        <v>0.19227746850792338</v>
      </c>
      <c r="D16" s="17">
        <f t="shared" si="0"/>
        <v>2.6309672871940544</v>
      </c>
      <c r="E16" s="12">
        <f t="shared" ref="E16:E31" si="4">E15+D16</f>
        <v>11.19662416371489</v>
      </c>
      <c r="F16" s="23">
        <v>0.42152280185189461</v>
      </c>
      <c r="G16" s="11">
        <f t="shared" si="1"/>
        <v>2</v>
      </c>
      <c r="H16" s="5">
        <f t="shared" si="2"/>
        <v>4000</v>
      </c>
    </row>
    <row r="17" spans="2:8">
      <c r="B17" s="3">
        <f t="shared" si="3"/>
        <v>4</v>
      </c>
      <c r="C17" s="27">
        <v>0.56834521631548518</v>
      </c>
      <c r="D17" s="17">
        <f t="shared" si="0"/>
        <v>4.523320438279546</v>
      </c>
      <c r="E17" s="12">
        <f t="shared" si="4"/>
        <v>15.719944601994436</v>
      </c>
      <c r="F17" s="23">
        <v>0.73406070622155095</v>
      </c>
      <c r="G17" s="11">
        <f t="shared" si="1"/>
        <v>2</v>
      </c>
      <c r="H17" s="5">
        <f t="shared" si="2"/>
        <v>4000</v>
      </c>
    </row>
    <row r="18" spans="2:8">
      <c r="B18" s="3">
        <f t="shared" si="3"/>
        <v>5</v>
      </c>
      <c r="C18" s="27">
        <v>0.92969643437995231</v>
      </c>
      <c r="D18" s="17">
        <f t="shared" si="0"/>
        <v>5.7852460308683744</v>
      </c>
      <c r="E18" s="12">
        <f t="shared" si="4"/>
        <v>21.50519063286281</v>
      </c>
      <c r="F18" s="23">
        <v>0.75333700577397633</v>
      </c>
      <c r="G18" s="11">
        <f t="shared" si="1"/>
        <v>2</v>
      </c>
      <c r="H18" s="5">
        <f t="shared" si="2"/>
        <v>4000</v>
      </c>
    </row>
    <row r="19" spans="2:8">
      <c r="B19" s="3">
        <f t="shared" si="3"/>
        <v>6</v>
      </c>
      <c r="C19" s="27">
        <v>0.76000904551161508</v>
      </c>
      <c r="D19" s="17">
        <f t="shared" si="0"/>
        <v>5.2307098598964696</v>
      </c>
      <c r="E19" s="12">
        <f t="shared" si="4"/>
        <v>26.735900492759278</v>
      </c>
      <c r="F19" s="23">
        <v>4.8319113125524282E-2</v>
      </c>
      <c r="G19" s="11">
        <f t="shared" si="1"/>
        <v>1</v>
      </c>
      <c r="H19" s="5">
        <f t="shared" si="2"/>
        <v>2000</v>
      </c>
    </row>
    <row r="20" spans="2:8">
      <c r="B20" s="3">
        <f t="shared" si="3"/>
        <v>7</v>
      </c>
      <c r="C20" s="27">
        <v>0.26016296957167917</v>
      </c>
      <c r="D20" s="17">
        <f t="shared" si="0"/>
        <v>3.0603703868290926</v>
      </c>
      <c r="E20" s="12">
        <f t="shared" si="4"/>
        <v>29.79627087958837</v>
      </c>
      <c r="F20" s="23">
        <v>0.45686152042695505</v>
      </c>
      <c r="G20" s="11">
        <f t="shared" si="1"/>
        <v>2</v>
      </c>
      <c r="H20" s="5">
        <f t="shared" si="2"/>
        <v>4000</v>
      </c>
    </row>
    <row r="21" spans="2:8">
      <c r="B21" s="3">
        <f t="shared" si="3"/>
        <v>8</v>
      </c>
      <c r="C21" s="27">
        <v>0.27185116346113003</v>
      </c>
      <c r="D21" s="17">
        <f t="shared" si="0"/>
        <v>3.1283608942384955</v>
      </c>
      <c r="E21" s="12">
        <f t="shared" si="4"/>
        <v>32.924631773826867</v>
      </c>
      <c r="F21" s="23">
        <v>0.13045978357809052</v>
      </c>
      <c r="G21" s="11">
        <f t="shared" si="1"/>
        <v>1</v>
      </c>
      <c r="H21" s="5">
        <f t="shared" si="2"/>
        <v>2000</v>
      </c>
    </row>
    <row r="22" spans="2:8" ht="12.75" customHeight="1">
      <c r="B22" s="3">
        <f t="shared" si="3"/>
        <v>9</v>
      </c>
      <c r="C22" s="27">
        <v>6.1603351758023006E-2</v>
      </c>
      <c r="D22" s="17">
        <f t="shared" si="0"/>
        <v>1.4892013508215833</v>
      </c>
      <c r="E22" s="12">
        <f t="shared" si="4"/>
        <v>34.413833124648448</v>
      </c>
      <c r="F22" s="23">
        <v>0.83799196953299848</v>
      </c>
      <c r="G22" s="11">
        <f t="shared" si="1"/>
        <v>2</v>
      </c>
      <c r="H22" s="5">
        <f t="shared" si="2"/>
        <v>4000</v>
      </c>
    </row>
    <row r="23" spans="2:8">
      <c r="B23" s="3">
        <f t="shared" si="3"/>
        <v>10</v>
      </c>
      <c r="C23" s="27">
        <v>0.21784461554394302</v>
      </c>
      <c r="D23" s="17">
        <f t="shared" si="0"/>
        <v>2.8004296383915719</v>
      </c>
      <c r="E23" s="12">
        <f t="shared" si="4"/>
        <v>37.214262763040018</v>
      </c>
      <c r="F23" s="23">
        <v>0.51263890285811353</v>
      </c>
      <c r="G23" s="11">
        <f t="shared" si="1"/>
        <v>2</v>
      </c>
      <c r="H23" s="5">
        <f t="shared" si="2"/>
        <v>4000</v>
      </c>
    </row>
    <row r="24" spans="2:8">
      <c r="B24" s="3">
        <f t="shared" si="3"/>
        <v>11</v>
      </c>
      <c r="C24" s="27">
        <v>0.66329625706440898</v>
      </c>
      <c r="D24" s="17">
        <f t="shared" si="0"/>
        <v>4.8865801184794586</v>
      </c>
      <c r="E24" s="12">
        <f t="shared" si="4"/>
        <v>42.100842881519476</v>
      </c>
      <c r="F24" s="23">
        <v>0.90523381650573853</v>
      </c>
      <c r="G24" s="11">
        <f t="shared" si="1"/>
        <v>3</v>
      </c>
      <c r="H24" s="5">
        <f t="shared" si="2"/>
        <v>6000</v>
      </c>
    </row>
    <row r="25" spans="2:8">
      <c r="B25" s="3">
        <f t="shared" si="3"/>
        <v>12</v>
      </c>
      <c r="C25" s="27">
        <v>0.44386762956057613</v>
      </c>
      <c r="D25" s="17">
        <f t="shared" si="0"/>
        <v>3.9974034902897579</v>
      </c>
      <c r="E25" s="12">
        <f t="shared" si="4"/>
        <v>46.098246371809232</v>
      </c>
      <c r="F25" s="23">
        <v>0.90598654992531369</v>
      </c>
      <c r="G25" s="11">
        <f t="shared" si="1"/>
        <v>3</v>
      </c>
      <c r="H25" s="5">
        <f t="shared" si="2"/>
        <v>6000</v>
      </c>
    </row>
    <row r="26" spans="2:8">
      <c r="B26" s="3">
        <f t="shared" si="3"/>
        <v>13</v>
      </c>
      <c r="C26" s="27">
        <v>0.43531691441814147</v>
      </c>
      <c r="D26" s="17">
        <f t="shared" si="0"/>
        <v>3.9587130382301132</v>
      </c>
      <c r="E26" s="12">
        <f t="shared" si="4"/>
        <v>50.056959410039347</v>
      </c>
      <c r="F26" s="23">
        <v>0.67525655834944764</v>
      </c>
      <c r="G26" s="11">
        <f t="shared" si="1"/>
        <v>2</v>
      </c>
      <c r="H26" s="5">
        <f t="shared" si="2"/>
        <v>4000</v>
      </c>
    </row>
    <row r="27" spans="2:8">
      <c r="B27" s="3">
        <f t="shared" si="3"/>
        <v>14</v>
      </c>
      <c r="C27" s="27">
        <v>0.45874350056732904</v>
      </c>
      <c r="D27" s="17">
        <f t="shared" si="0"/>
        <v>4.0638363673287641</v>
      </c>
      <c r="E27" s="12">
        <f t="shared" si="4"/>
        <v>54.120795777368109</v>
      </c>
      <c r="F27" s="23">
        <v>0.56954118007925358</v>
      </c>
      <c r="G27" s="11">
        <f t="shared" si="1"/>
        <v>2</v>
      </c>
      <c r="H27" s="5">
        <f t="shared" si="2"/>
        <v>4000</v>
      </c>
    </row>
    <row r="28" spans="2:8">
      <c r="B28" s="3">
        <f t="shared" si="3"/>
        <v>15</v>
      </c>
      <c r="C28" s="27">
        <v>0.53124607173853455</v>
      </c>
      <c r="D28" s="17">
        <f t="shared" si="0"/>
        <v>4.3731977525132848</v>
      </c>
      <c r="E28" s="12">
        <f t="shared" si="4"/>
        <v>58.493993529881394</v>
      </c>
      <c r="F28" s="23">
        <v>0.33309828064149061</v>
      </c>
      <c r="G28" s="11">
        <f t="shared" si="1"/>
        <v>1</v>
      </c>
      <c r="H28" s="5">
        <f t="shared" si="2"/>
        <v>2000</v>
      </c>
    </row>
    <row r="29" spans="2:8">
      <c r="B29" s="3">
        <f t="shared" si="3"/>
        <v>16</v>
      </c>
      <c r="C29" s="27">
        <v>0.57899754414784699</v>
      </c>
      <c r="D29" s="17">
        <f t="shared" si="0"/>
        <v>4.5655132887028698</v>
      </c>
      <c r="E29" s="12">
        <f t="shared" si="4"/>
        <v>63.059506818584261</v>
      </c>
      <c r="F29" s="23">
        <v>0.6501498596151758</v>
      </c>
      <c r="G29" s="11">
        <f t="shared" si="1"/>
        <v>2</v>
      </c>
      <c r="H29" s="5">
        <f t="shared" si="2"/>
        <v>4000</v>
      </c>
    </row>
    <row r="30" spans="2:8">
      <c r="B30" s="3">
        <f t="shared" si="3"/>
        <v>17</v>
      </c>
      <c r="C30" s="27">
        <v>0.54620807600526433</v>
      </c>
      <c r="D30" s="17">
        <f t="shared" si="0"/>
        <v>4.4343534744300115</v>
      </c>
      <c r="E30" s="12">
        <f t="shared" si="4"/>
        <v>67.493860293014279</v>
      </c>
      <c r="F30" s="23">
        <v>0.4012258245453228</v>
      </c>
      <c r="G30" s="11">
        <f t="shared" si="1"/>
        <v>2</v>
      </c>
      <c r="H30" s="5">
        <f t="shared" si="2"/>
        <v>4000</v>
      </c>
    </row>
    <row r="31" spans="2:8">
      <c r="B31" s="3">
        <f t="shared" si="3"/>
        <v>18</v>
      </c>
      <c r="C31" s="27">
        <v>0.52084144770099794</v>
      </c>
      <c r="D31" s="17">
        <f t="shared" ref="D31:D46" si="5">6*SQRT(C31)</f>
        <v>4.3301607495837757</v>
      </c>
      <c r="E31" s="12">
        <f t="shared" si="4"/>
        <v>71.824021042598048</v>
      </c>
      <c r="F31" s="23">
        <v>3.0362478243004309E-2</v>
      </c>
      <c r="G31" s="11">
        <f t="shared" ref="G31:G46" si="6">VLOOKUP(F31,Lookup,2)</f>
        <v>1</v>
      </c>
      <c r="H31" s="5">
        <f t="shared" ref="H31:H46" si="7">2000*G31</f>
        <v>2000</v>
      </c>
    </row>
    <row r="32" spans="2:8">
      <c r="B32" s="3">
        <f t="shared" ref="B32:B47" si="8">B31+1</f>
        <v>19</v>
      </c>
      <c r="C32" s="27">
        <v>0.39518487150076176</v>
      </c>
      <c r="D32" s="17">
        <f t="shared" si="5"/>
        <v>3.771823878977838</v>
      </c>
      <c r="E32" s="12">
        <f t="shared" ref="E32:E47" si="9">E31+D32</f>
        <v>75.595844921575889</v>
      </c>
      <c r="F32" s="23">
        <v>0.30005284955485623</v>
      </c>
      <c r="G32" s="11">
        <f t="shared" si="6"/>
        <v>1</v>
      </c>
      <c r="H32" s="5">
        <f t="shared" si="7"/>
        <v>2000</v>
      </c>
    </row>
    <row r="33" spans="2:8">
      <c r="B33" s="3">
        <f t="shared" si="8"/>
        <v>20</v>
      </c>
      <c r="C33" s="27">
        <v>0.32195000898123038</v>
      </c>
      <c r="D33" s="17">
        <f t="shared" si="5"/>
        <v>3.404438327143597</v>
      </c>
      <c r="E33" s="12">
        <f t="shared" si="9"/>
        <v>79.000283248719484</v>
      </c>
      <c r="F33" s="23">
        <v>0.25151091801746817</v>
      </c>
      <c r="G33" s="11">
        <f t="shared" si="6"/>
        <v>1</v>
      </c>
      <c r="H33" s="5">
        <f t="shared" si="7"/>
        <v>2000</v>
      </c>
    </row>
    <row r="34" spans="2:8">
      <c r="B34" s="3">
        <f t="shared" si="8"/>
        <v>21</v>
      </c>
      <c r="C34" s="27">
        <v>8.2365204663605862E-2</v>
      </c>
      <c r="D34" s="17">
        <f t="shared" si="5"/>
        <v>1.7219603270371278</v>
      </c>
      <c r="E34" s="12">
        <f t="shared" si="9"/>
        <v>80.722243575756607</v>
      </c>
      <c r="F34" s="23">
        <v>0.11842380449221235</v>
      </c>
      <c r="G34" s="11">
        <f t="shared" si="6"/>
        <v>1</v>
      </c>
      <c r="H34" s="5">
        <f t="shared" si="7"/>
        <v>2000</v>
      </c>
    </row>
    <row r="35" spans="2:8">
      <c r="B35" s="3">
        <f t="shared" si="8"/>
        <v>22</v>
      </c>
      <c r="C35" s="27">
        <v>0.1200020012731719</v>
      </c>
      <c r="D35" s="17">
        <f t="shared" si="5"/>
        <v>2.0784783005444605</v>
      </c>
      <c r="E35" s="12">
        <f t="shared" si="9"/>
        <v>82.800721876301068</v>
      </c>
      <c r="F35" s="23">
        <v>0.57905580865538053</v>
      </c>
      <c r="G35" s="11">
        <f t="shared" si="6"/>
        <v>2</v>
      </c>
      <c r="H35" s="5">
        <f t="shared" si="7"/>
        <v>4000</v>
      </c>
    </row>
    <row r="36" spans="2:8">
      <c r="B36" s="3">
        <f t="shared" si="8"/>
        <v>23</v>
      </c>
      <c r="C36" s="27">
        <v>0.7509815038212182</v>
      </c>
      <c r="D36" s="17">
        <f t="shared" si="5"/>
        <v>5.1995513400257769</v>
      </c>
      <c r="E36" s="12">
        <f t="shared" si="9"/>
        <v>88.000273216326846</v>
      </c>
      <c r="F36" s="23">
        <v>0.2885009397015228</v>
      </c>
      <c r="G36" s="11">
        <f t="shared" si="6"/>
        <v>1</v>
      </c>
      <c r="H36" s="5">
        <f t="shared" si="7"/>
        <v>2000</v>
      </c>
    </row>
    <row r="37" spans="2:8">
      <c r="B37" s="3">
        <f t="shared" si="8"/>
        <v>24</v>
      </c>
      <c r="C37" s="27">
        <v>0.60067602818393429</v>
      </c>
      <c r="D37" s="17">
        <f t="shared" si="5"/>
        <v>4.6501975242586884</v>
      </c>
      <c r="E37" s="12">
        <f t="shared" si="9"/>
        <v>92.650470740585533</v>
      </c>
      <c r="F37" s="23">
        <v>0.74402577883511878</v>
      </c>
      <c r="G37" s="11">
        <f t="shared" si="6"/>
        <v>2</v>
      </c>
      <c r="H37" s="5">
        <f t="shared" si="7"/>
        <v>4000</v>
      </c>
    </row>
    <row r="38" spans="2:8">
      <c r="B38" s="3">
        <f t="shared" si="8"/>
        <v>25</v>
      </c>
      <c r="C38" s="27">
        <v>0.45059979441861486</v>
      </c>
      <c r="D38" s="17">
        <f t="shared" si="5"/>
        <v>4.0276038284655229</v>
      </c>
      <c r="E38" s="12">
        <f t="shared" si="9"/>
        <v>96.678074569051063</v>
      </c>
      <c r="F38" s="23">
        <v>0.96808193654198504</v>
      </c>
      <c r="G38" s="11">
        <f t="shared" si="6"/>
        <v>3</v>
      </c>
      <c r="H38" s="5">
        <f t="shared" si="7"/>
        <v>6000</v>
      </c>
    </row>
    <row r="39" spans="2:8">
      <c r="B39" s="3">
        <f t="shared" si="8"/>
        <v>26</v>
      </c>
      <c r="C39" s="27">
        <v>0.5519079852165687</v>
      </c>
      <c r="D39" s="17">
        <f t="shared" si="5"/>
        <v>4.4574305903509561</v>
      </c>
      <c r="E39" s="12">
        <f t="shared" si="9"/>
        <v>101.13550515940202</v>
      </c>
      <c r="F39" s="23">
        <v>0.58240064707632033</v>
      </c>
      <c r="G39" s="11">
        <f t="shared" si="6"/>
        <v>2</v>
      </c>
      <c r="H39" s="5">
        <f t="shared" si="7"/>
        <v>4000</v>
      </c>
    </row>
    <row r="40" spans="2:8">
      <c r="B40" s="3">
        <f t="shared" si="8"/>
        <v>27</v>
      </c>
      <c r="C40" s="27">
        <v>0.49964981192117541</v>
      </c>
      <c r="D40" s="17">
        <f t="shared" si="5"/>
        <v>4.2411547046956821</v>
      </c>
      <c r="E40" s="12">
        <f t="shared" si="9"/>
        <v>105.3766598640977</v>
      </c>
      <c r="F40" s="23">
        <v>0.95299573094868917</v>
      </c>
      <c r="G40" s="11">
        <f t="shared" si="6"/>
        <v>3</v>
      </c>
      <c r="H40" s="5">
        <f t="shared" si="7"/>
        <v>6000</v>
      </c>
    </row>
    <row r="41" spans="2:8">
      <c r="B41" s="3">
        <f t="shared" si="8"/>
        <v>28</v>
      </c>
      <c r="C41" s="27">
        <v>0.27212987786373066</v>
      </c>
      <c r="D41" s="17">
        <f t="shared" si="5"/>
        <v>3.1299641536436651</v>
      </c>
      <c r="E41" s="12">
        <f t="shared" si="9"/>
        <v>108.50662401774137</v>
      </c>
      <c r="F41" s="23">
        <v>0.42854512460349747</v>
      </c>
      <c r="G41" s="11">
        <f t="shared" si="6"/>
        <v>2</v>
      </c>
      <c r="H41" s="5">
        <f t="shared" si="7"/>
        <v>4000</v>
      </c>
    </row>
    <row r="42" spans="2:8">
      <c r="B42" s="3">
        <f t="shared" si="8"/>
        <v>29</v>
      </c>
      <c r="C42" s="27">
        <v>0.79885749969883713</v>
      </c>
      <c r="D42" s="17">
        <f t="shared" si="5"/>
        <v>5.3627297143486672</v>
      </c>
      <c r="E42" s="12">
        <f t="shared" si="9"/>
        <v>113.86935373209005</v>
      </c>
      <c r="F42" s="23">
        <v>0.42177143041692328</v>
      </c>
      <c r="G42" s="11">
        <f t="shared" si="6"/>
        <v>2</v>
      </c>
      <c r="H42" s="5">
        <f t="shared" si="7"/>
        <v>4000</v>
      </c>
    </row>
    <row r="43" spans="2:8">
      <c r="B43" s="3">
        <f t="shared" si="8"/>
        <v>30</v>
      </c>
      <c r="C43" s="27">
        <v>0.79083154227941144</v>
      </c>
      <c r="D43" s="17">
        <f t="shared" si="5"/>
        <v>5.3357225866848452</v>
      </c>
      <c r="E43" s="12">
        <f t="shared" si="9"/>
        <v>119.2050763187749</v>
      </c>
      <c r="F43" s="23">
        <v>1.0396542541917242E-3</v>
      </c>
      <c r="G43" s="11">
        <f t="shared" si="6"/>
        <v>1</v>
      </c>
      <c r="H43" s="5">
        <f t="shared" si="7"/>
        <v>2000</v>
      </c>
    </row>
    <row r="44" spans="2:8">
      <c r="B44" s="3">
        <f t="shared" si="8"/>
        <v>31</v>
      </c>
      <c r="C44" s="27">
        <v>0.96790372609972142</v>
      </c>
      <c r="D44" s="17">
        <f t="shared" si="5"/>
        <v>5.9029258965016638</v>
      </c>
      <c r="E44" s="12">
        <f t="shared" si="9"/>
        <v>125.10800221527657</v>
      </c>
      <c r="F44" s="23">
        <v>0.94193969174770942</v>
      </c>
      <c r="G44" s="11">
        <f t="shared" si="6"/>
        <v>3</v>
      </c>
      <c r="H44" s="5">
        <f t="shared" si="7"/>
        <v>6000</v>
      </c>
    </row>
    <row r="45" spans="2:8">
      <c r="B45" s="3">
        <f t="shared" si="8"/>
        <v>32</v>
      </c>
      <c r="C45" s="27">
        <v>0.99382102536404204</v>
      </c>
      <c r="D45" s="17">
        <f t="shared" si="5"/>
        <v>5.9814343524864935</v>
      </c>
      <c r="E45" s="12">
        <f t="shared" si="9"/>
        <v>131.08943656776307</v>
      </c>
      <c r="F45" s="23">
        <v>0.82208844442437101</v>
      </c>
      <c r="G45" s="11">
        <f t="shared" si="6"/>
        <v>2</v>
      </c>
      <c r="H45" s="5">
        <f t="shared" si="7"/>
        <v>4000</v>
      </c>
    </row>
    <row r="46" spans="2:8">
      <c r="B46" s="3">
        <f t="shared" si="8"/>
        <v>33</v>
      </c>
      <c r="C46" s="27">
        <v>0.527617100256907</v>
      </c>
      <c r="D46" s="17">
        <f t="shared" si="5"/>
        <v>4.358235377907973</v>
      </c>
      <c r="E46" s="12">
        <f t="shared" si="9"/>
        <v>135.44767194567103</v>
      </c>
      <c r="F46" s="23">
        <v>0.48952354764732964</v>
      </c>
      <c r="G46" s="11">
        <f t="shared" si="6"/>
        <v>2</v>
      </c>
      <c r="H46" s="5">
        <f t="shared" si="7"/>
        <v>4000</v>
      </c>
    </row>
    <row r="47" spans="2:8">
      <c r="B47" s="3">
        <f t="shared" si="8"/>
        <v>34</v>
      </c>
      <c r="C47" s="27">
        <v>0.9388686230836587</v>
      </c>
      <c r="D47" s="17">
        <f t="shared" ref="D47:D62" si="10">6*SQRT(C47)</f>
        <v>5.8137139963204003</v>
      </c>
      <c r="E47" s="12">
        <f t="shared" si="9"/>
        <v>141.26138594199142</v>
      </c>
      <c r="F47" s="23">
        <v>0.31343836641356759</v>
      </c>
      <c r="G47" s="11">
        <f t="shared" ref="G47:G62" si="11">VLOOKUP(F47,Lookup,2)</f>
        <v>1</v>
      </c>
      <c r="H47" s="5">
        <f t="shared" ref="H47:H62" si="12">2000*G47</f>
        <v>2000</v>
      </c>
    </row>
    <row r="48" spans="2:8">
      <c r="B48" s="3">
        <f t="shared" ref="B48:B63" si="13">B47+1</f>
        <v>35</v>
      </c>
      <c r="C48" s="27">
        <v>0.84007430461213506</v>
      </c>
      <c r="D48" s="17">
        <f t="shared" si="10"/>
        <v>5.4993340475040124</v>
      </c>
      <c r="E48" s="12">
        <f t="shared" ref="E48:E63" si="14">E47+D48</f>
        <v>146.76071998949544</v>
      </c>
      <c r="F48" s="23">
        <v>0.90338072613444798</v>
      </c>
      <c r="G48" s="11">
        <f t="shared" si="11"/>
        <v>3</v>
      </c>
      <c r="H48" s="5">
        <f t="shared" si="12"/>
        <v>6000</v>
      </c>
    </row>
    <row r="49" spans="2:8">
      <c r="B49" s="3">
        <f t="shared" si="13"/>
        <v>36</v>
      </c>
      <c r="C49" s="27">
        <v>0.58107259577841219</v>
      </c>
      <c r="D49" s="17">
        <f t="shared" si="10"/>
        <v>4.5736870736882338</v>
      </c>
      <c r="E49" s="12">
        <f t="shared" si="14"/>
        <v>151.33440706318368</v>
      </c>
      <c r="F49" s="23">
        <v>0.8681083447435225</v>
      </c>
      <c r="G49" s="11">
        <f t="shared" si="11"/>
        <v>2</v>
      </c>
      <c r="H49" s="5">
        <f t="shared" si="12"/>
        <v>4000</v>
      </c>
    </row>
    <row r="50" spans="2:8">
      <c r="B50" s="3">
        <f t="shared" si="13"/>
        <v>37</v>
      </c>
      <c r="C50" s="27">
        <v>0.92529013978614838</v>
      </c>
      <c r="D50" s="17">
        <f t="shared" si="10"/>
        <v>5.7715201664987141</v>
      </c>
      <c r="E50" s="12">
        <f t="shared" si="14"/>
        <v>157.10592722968238</v>
      </c>
      <c r="F50" s="23">
        <v>2.1449626447891612E-2</v>
      </c>
      <c r="G50" s="11">
        <f t="shared" si="11"/>
        <v>1</v>
      </c>
      <c r="H50" s="5">
        <f t="shared" si="12"/>
        <v>2000</v>
      </c>
    </row>
    <row r="51" spans="2:8">
      <c r="B51" s="3">
        <f t="shared" si="13"/>
        <v>38</v>
      </c>
      <c r="C51" s="27">
        <v>0.48578983976324075</v>
      </c>
      <c r="D51" s="17">
        <f t="shared" si="10"/>
        <v>4.1819175304490006</v>
      </c>
      <c r="E51" s="12">
        <f t="shared" si="14"/>
        <v>161.28784476013138</v>
      </c>
      <c r="F51" s="23">
        <v>0.30045923252483941</v>
      </c>
      <c r="G51" s="11">
        <f t="shared" si="11"/>
        <v>1</v>
      </c>
      <c r="H51" s="5">
        <f t="shared" si="12"/>
        <v>2000</v>
      </c>
    </row>
    <row r="52" spans="2:8">
      <c r="B52" s="3">
        <f t="shared" si="13"/>
        <v>39</v>
      </c>
      <c r="C52" s="27">
        <v>0.15334331478740015</v>
      </c>
      <c r="D52" s="17">
        <f t="shared" si="10"/>
        <v>2.3495444946513366</v>
      </c>
      <c r="E52" s="12">
        <f t="shared" si="14"/>
        <v>163.6373892547827</v>
      </c>
      <c r="F52" s="23">
        <v>0.84269312007255115</v>
      </c>
      <c r="G52" s="11">
        <f t="shared" si="11"/>
        <v>2</v>
      </c>
      <c r="H52" s="5">
        <f t="shared" si="12"/>
        <v>4000</v>
      </c>
    </row>
    <row r="53" spans="2:8">
      <c r="B53" s="3">
        <f t="shared" si="13"/>
        <v>40</v>
      </c>
      <c r="C53" s="27">
        <v>0.19602152705690679</v>
      </c>
      <c r="D53" s="17">
        <f t="shared" si="10"/>
        <v>2.6564591045315646</v>
      </c>
      <c r="E53" s="12">
        <f t="shared" si="14"/>
        <v>166.29384835931427</v>
      </c>
      <c r="F53" s="23">
        <v>4.6902694849819015E-2</v>
      </c>
      <c r="G53" s="11">
        <f t="shared" si="11"/>
        <v>1</v>
      </c>
      <c r="H53" s="5">
        <f t="shared" si="12"/>
        <v>2000</v>
      </c>
    </row>
    <row r="54" spans="2:8">
      <c r="B54" s="3">
        <f t="shared" si="13"/>
        <v>41</v>
      </c>
      <c r="C54" s="27">
        <v>0.3387442258815434</v>
      </c>
      <c r="D54" s="17">
        <f t="shared" si="10"/>
        <v>3.4921042555650539</v>
      </c>
      <c r="E54" s="12">
        <f t="shared" si="14"/>
        <v>169.78595261487933</v>
      </c>
      <c r="F54" s="23">
        <v>0.22114199935799306</v>
      </c>
      <c r="G54" s="11">
        <f t="shared" si="11"/>
        <v>1</v>
      </c>
      <c r="H54" s="5">
        <f t="shared" si="12"/>
        <v>2000</v>
      </c>
    </row>
    <row r="55" spans="2:8">
      <c r="B55" s="3">
        <f t="shared" si="13"/>
        <v>42</v>
      </c>
      <c r="C55" s="27">
        <v>1.8369382637768217E-2</v>
      </c>
      <c r="D55" s="17">
        <f t="shared" si="10"/>
        <v>0.81320217348434065</v>
      </c>
      <c r="E55" s="12">
        <f t="shared" si="14"/>
        <v>170.59915478836368</v>
      </c>
      <c r="F55" s="23">
        <v>0.59016493381522839</v>
      </c>
      <c r="G55" s="11">
        <f t="shared" si="11"/>
        <v>2</v>
      </c>
      <c r="H55" s="5">
        <f t="shared" si="12"/>
        <v>4000</v>
      </c>
    </row>
    <row r="56" spans="2:8">
      <c r="B56" s="3">
        <f t="shared" si="13"/>
        <v>43</v>
      </c>
      <c r="C56" s="27">
        <v>0.61703388552165706</v>
      </c>
      <c r="D56" s="17">
        <f t="shared" si="10"/>
        <v>4.7130902684735041</v>
      </c>
      <c r="E56" s="12">
        <f t="shared" si="14"/>
        <v>175.31224505683718</v>
      </c>
      <c r="F56" s="23">
        <v>2.4272359019836598E-2</v>
      </c>
      <c r="G56" s="11">
        <f t="shared" si="11"/>
        <v>1</v>
      </c>
      <c r="H56" s="5">
        <f t="shared" si="12"/>
        <v>2000</v>
      </c>
    </row>
    <row r="57" spans="2:8">
      <c r="B57" s="3">
        <f t="shared" si="13"/>
        <v>44</v>
      </c>
      <c r="C57" s="27">
        <v>0.10111670819393748</v>
      </c>
      <c r="D57" s="17">
        <f t="shared" si="10"/>
        <v>1.9079312081366426</v>
      </c>
      <c r="E57" s="12">
        <f t="shared" si="14"/>
        <v>177.22017626497382</v>
      </c>
      <c r="F57" s="23">
        <v>0.413991746803688</v>
      </c>
      <c r="G57" s="11">
        <f t="shared" si="11"/>
        <v>2</v>
      </c>
      <c r="H57" s="5">
        <f t="shared" si="12"/>
        <v>4000</v>
      </c>
    </row>
    <row r="58" spans="2:8">
      <c r="B58" s="3">
        <f t="shared" si="13"/>
        <v>45</v>
      </c>
      <c r="C58" s="27">
        <v>0.27851817265995943</v>
      </c>
      <c r="D58" s="17">
        <f t="shared" si="10"/>
        <v>3.1664892571677141</v>
      </c>
      <c r="E58" s="12">
        <f t="shared" si="14"/>
        <v>180.38666552214153</v>
      </c>
      <c r="F58" s="23">
        <v>0.58285334128365784</v>
      </c>
      <c r="G58" s="11">
        <f t="shared" si="11"/>
        <v>2</v>
      </c>
      <c r="H58" s="5">
        <f t="shared" si="12"/>
        <v>4000</v>
      </c>
    </row>
    <row r="59" spans="2:8">
      <c r="B59" s="3">
        <f t="shared" si="13"/>
        <v>46</v>
      </c>
      <c r="C59" s="27">
        <v>0.53830069346154974</v>
      </c>
      <c r="D59" s="17">
        <f t="shared" si="10"/>
        <v>4.402138680756865</v>
      </c>
      <c r="E59" s="12">
        <f t="shared" si="14"/>
        <v>184.7888042028984</v>
      </c>
      <c r="F59" s="23">
        <v>0.43237669548327906</v>
      </c>
      <c r="G59" s="11">
        <f t="shared" si="11"/>
        <v>2</v>
      </c>
      <c r="H59" s="5">
        <f t="shared" si="12"/>
        <v>4000</v>
      </c>
    </row>
    <row r="60" spans="2:8">
      <c r="B60" s="3">
        <f t="shared" si="13"/>
        <v>47</v>
      </c>
      <c r="C60" s="27">
        <v>0.86243748587999303</v>
      </c>
      <c r="D60" s="17">
        <f t="shared" si="10"/>
        <v>5.5720507438177327</v>
      </c>
      <c r="E60" s="12">
        <f t="shared" si="14"/>
        <v>190.36085494671613</v>
      </c>
      <c r="F60" s="23">
        <v>0.28146024332506703</v>
      </c>
      <c r="G60" s="11">
        <f t="shared" si="11"/>
        <v>1</v>
      </c>
      <c r="H60" s="5">
        <f t="shared" si="12"/>
        <v>2000</v>
      </c>
    </row>
    <row r="61" spans="2:8">
      <c r="B61" s="3">
        <f t="shared" si="13"/>
        <v>48</v>
      </c>
      <c r="C61" s="27">
        <v>0.20987582741151378</v>
      </c>
      <c r="D61" s="17">
        <f t="shared" si="10"/>
        <v>2.7487323963628212</v>
      </c>
      <c r="E61" s="12">
        <f t="shared" si="14"/>
        <v>193.10958734307894</v>
      </c>
      <c r="F61" s="23">
        <v>0.33928012760852511</v>
      </c>
      <c r="G61" s="11">
        <f t="shared" si="11"/>
        <v>1</v>
      </c>
      <c r="H61" s="5">
        <f t="shared" si="12"/>
        <v>2000</v>
      </c>
    </row>
    <row r="62" spans="2:8">
      <c r="B62" s="3">
        <f t="shared" si="13"/>
        <v>49</v>
      </c>
      <c r="C62" s="27">
        <v>0.40182800847685596</v>
      </c>
      <c r="D62" s="17">
        <f t="shared" si="10"/>
        <v>3.8033943136581061</v>
      </c>
      <c r="E62" s="12">
        <f t="shared" si="14"/>
        <v>196.91298165673706</v>
      </c>
      <c r="F62" s="23">
        <v>0.7527876950542316</v>
      </c>
      <c r="G62" s="11">
        <f t="shared" si="11"/>
        <v>2</v>
      </c>
      <c r="H62" s="5">
        <f t="shared" si="12"/>
        <v>4000</v>
      </c>
    </row>
    <row r="63" spans="2:8">
      <c r="B63" s="3">
        <f t="shared" si="13"/>
        <v>50</v>
      </c>
      <c r="C63" s="27">
        <v>0.56419825120236267</v>
      </c>
      <c r="D63" s="17">
        <f t="shared" ref="D63:D78" si="15">6*SQRT(C63)</f>
        <v>4.5067878853219909</v>
      </c>
      <c r="E63" s="12">
        <f t="shared" si="14"/>
        <v>201.41976954205904</v>
      </c>
      <c r="F63" s="23">
        <v>0.65283998174269975</v>
      </c>
      <c r="G63" s="11">
        <f t="shared" ref="G63:G78" si="16">VLOOKUP(F63,Lookup,2)</f>
        <v>2</v>
      </c>
      <c r="H63" s="5">
        <f t="shared" ref="H63:H78" si="17">2000*G63</f>
        <v>4000</v>
      </c>
    </row>
    <row r="64" spans="2:8">
      <c r="B64" s="3">
        <f t="shared" ref="B64:B79" si="18">B63+1</f>
        <v>51</v>
      </c>
      <c r="C64" s="27">
        <v>0.20235205840374393</v>
      </c>
      <c r="D64" s="17">
        <f t="shared" si="15"/>
        <v>2.6990135424882147</v>
      </c>
      <c r="E64" s="12">
        <f t="shared" ref="E64:E79" si="19">E63+D64</f>
        <v>204.11878308454726</v>
      </c>
      <c r="F64" s="23">
        <v>0.82093895865815525</v>
      </c>
      <c r="G64" s="11">
        <f t="shared" si="16"/>
        <v>2</v>
      </c>
      <c r="H64" s="5">
        <f t="shared" si="17"/>
        <v>4000</v>
      </c>
    </row>
    <row r="65" spans="2:8">
      <c r="B65" s="3">
        <f t="shared" si="18"/>
        <v>52</v>
      </c>
      <c r="C65" s="27">
        <v>0.51089258316912178</v>
      </c>
      <c r="D65" s="17">
        <f t="shared" si="15"/>
        <v>4.2886050172624177</v>
      </c>
      <c r="E65" s="12">
        <f t="shared" si="19"/>
        <v>208.40738810180969</v>
      </c>
      <c r="F65" s="23">
        <v>2.6128664286595882E-2</v>
      </c>
      <c r="G65" s="11">
        <f t="shared" si="16"/>
        <v>1</v>
      </c>
      <c r="H65" s="5">
        <f t="shared" si="17"/>
        <v>2000</v>
      </c>
    </row>
    <row r="66" spans="2:8">
      <c r="B66" s="3">
        <f t="shared" si="18"/>
        <v>53</v>
      </c>
      <c r="C66" s="27">
        <v>0.68738630394503453</v>
      </c>
      <c r="D66" s="17">
        <f t="shared" si="15"/>
        <v>4.974525800719225</v>
      </c>
      <c r="E66" s="12">
        <f t="shared" si="19"/>
        <v>213.38191390252891</v>
      </c>
      <c r="F66" s="23">
        <v>0.66152273716162169</v>
      </c>
      <c r="G66" s="11">
        <f t="shared" si="16"/>
        <v>2</v>
      </c>
      <c r="H66" s="5">
        <f t="shared" si="17"/>
        <v>4000</v>
      </c>
    </row>
    <row r="67" spans="2:8">
      <c r="B67" s="3">
        <f t="shared" si="18"/>
        <v>54</v>
      </c>
      <c r="C67" s="27">
        <v>3.221804418408869E-2</v>
      </c>
      <c r="D67" s="17">
        <f t="shared" si="15"/>
        <v>1.0769631333649228</v>
      </c>
      <c r="E67" s="12">
        <f t="shared" si="19"/>
        <v>214.45887703589383</v>
      </c>
      <c r="F67" s="23">
        <v>0.18770493796325849</v>
      </c>
      <c r="G67" s="11">
        <f t="shared" si="16"/>
        <v>1</v>
      </c>
      <c r="H67" s="5">
        <f t="shared" si="17"/>
        <v>2000</v>
      </c>
    </row>
    <row r="68" spans="2:8">
      <c r="B68" s="3">
        <f t="shared" si="18"/>
        <v>55</v>
      </c>
      <c r="C68" s="27">
        <v>0.62473893193502428</v>
      </c>
      <c r="D68" s="17">
        <f t="shared" si="15"/>
        <v>4.7424257031250239</v>
      </c>
      <c r="E68" s="12">
        <f t="shared" si="19"/>
        <v>219.20130273901887</v>
      </c>
      <c r="F68" s="23">
        <v>0.15721172771998404</v>
      </c>
      <c r="G68" s="11">
        <f t="shared" si="16"/>
        <v>1</v>
      </c>
      <c r="H68" s="5">
        <f t="shared" si="17"/>
        <v>2000</v>
      </c>
    </row>
    <row r="69" spans="2:8">
      <c r="B69" s="3">
        <f t="shared" si="18"/>
        <v>56</v>
      </c>
      <c r="C69" s="27">
        <v>0.77237753387342956</v>
      </c>
      <c r="D69" s="17">
        <f t="shared" si="15"/>
        <v>5.2731007215341021</v>
      </c>
      <c r="E69" s="12">
        <f t="shared" si="19"/>
        <v>224.47440346055296</v>
      </c>
      <c r="F69" s="23">
        <v>0.73871763412358415</v>
      </c>
      <c r="G69" s="11">
        <f t="shared" si="16"/>
        <v>2</v>
      </c>
      <c r="H69" s="5">
        <f t="shared" si="17"/>
        <v>4000</v>
      </c>
    </row>
    <row r="70" spans="2:8">
      <c r="B70" s="3">
        <f t="shared" si="18"/>
        <v>57</v>
      </c>
      <c r="C70" s="27">
        <v>0.73108717095166842</v>
      </c>
      <c r="D70" s="17">
        <f t="shared" si="15"/>
        <v>5.130218139052185</v>
      </c>
      <c r="E70" s="12">
        <f t="shared" si="19"/>
        <v>229.60462159960514</v>
      </c>
      <c r="F70" s="23">
        <v>0.48004555448876118</v>
      </c>
      <c r="G70" s="11">
        <f t="shared" si="16"/>
        <v>2</v>
      </c>
      <c r="H70" s="5">
        <f t="shared" si="17"/>
        <v>4000</v>
      </c>
    </row>
    <row r="71" spans="2:8">
      <c r="B71" s="3">
        <f t="shared" si="18"/>
        <v>58</v>
      </c>
      <c r="C71" s="27">
        <v>0.21843291633554429</v>
      </c>
      <c r="D71" s="17">
        <f t="shared" si="15"/>
        <v>2.8042084423379787</v>
      </c>
      <c r="E71" s="12">
        <f t="shared" si="19"/>
        <v>232.40883004194311</v>
      </c>
      <c r="F71" s="23">
        <v>0.52095191106348526</v>
      </c>
      <c r="G71" s="11">
        <f t="shared" si="16"/>
        <v>2</v>
      </c>
      <c r="H71" s="5">
        <f t="shared" si="17"/>
        <v>4000</v>
      </c>
    </row>
    <row r="72" spans="2:8">
      <c r="B72" s="3">
        <f t="shared" si="18"/>
        <v>59</v>
      </c>
      <c r="C72" s="27">
        <v>0.44099833138048727</v>
      </c>
      <c r="D72" s="17">
        <f t="shared" si="15"/>
        <v>3.984462313750444</v>
      </c>
      <c r="E72" s="12">
        <f t="shared" si="19"/>
        <v>236.39329235569355</v>
      </c>
      <c r="F72" s="23">
        <v>0.47096116738733973</v>
      </c>
      <c r="G72" s="11">
        <f t="shared" si="16"/>
        <v>2</v>
      </c>
      <c r="H72" s="5">
        <f t="shared" si="17"/>
        <v>4000</v>
      </c>
    </row>
    <row r="73" spans="2:8">
      <c r="B73" s="3">
        <f t="shared" si="18"/>
        <v>60</v>
      </c>
      <c r="C73" s="27">
        <v>0.25593948776551745</v>
      </c>
      <c r="D73" s="17">
        <f t="shared" si="15"/>
        <v>3.0354277391429738</v>
      </c>
      <c r="E73" s="12">
        <f t="shared" si="19"/>
        <v>239.42872009483651</v>
      </c>
      <c r="F73" s="23">
        <v>0.28370426984700003</v>
      </c>
      <c r="G73" s="11">
        <f t="shared" si="16"/>
        <v>1</v>
      </c>
      <c r="H73" s="5">
        <f t="shared" si="17"/>
        <v>2000</v>
      </c>
    </row>
    <row r="74" spans="2:8">
      <c r="B74" s="3">
        <f t="shared" si="18"/>
        <v>61</v>
      </c>
      <c r="C74" s="27">
        <v>0.79303634514685961</v>
      </c>
      <c r="D74" s="17">
        <f t="shared" si="15"/>
        <v>5.3431552874015322</v>
      </c>
      <c r="E74" s="12">
        <f t="shared" si="19"/>
        <v>244.77187538223805</v>
      </c>
      <c r="F74" s="23">
        <v>0.68547728105792149</v>
      </c>
      <c r="G74" s="11">
        <f t="shared" si="16"/>
        <v>2</v>
      </c>
      <c r="H74" s="5">
        <f t="shared" si="17"/>
        <v>4000</v>
      </c>
    </row>
    <row r="75" spans="2:8">
      <c r="B75" s="3">
        <f t="shared" si="18"/>
        <v>62</v>
      </c>
      <c r="C75" s="27">
        <v>0.62127268730824348</v>
      </c>
      <c r="D75" s="17">
        <f t="shared" si="15"/>
        <v>4.7292511820685483</v>
      </c>
      <c r="E75" s="12">
        <f t="shared" si="19"/>
        <v>249.50112656430659</v>
      </c>
      <c r="F75" s="23">
        <v>0.9926152276021849</v>
      </c>
      <c r="G75" s="11">
        <f t="shared" si="16"/>
        <v>3</v>
      </c>
      <c r="H75" s="5">
        <f t="shared" si="17"/>
        <v>6000</v>
      </c>
    </row>
    <row r="76" spans="2:8">
      <c r="B76" s="3">
        <f t="shared" si="18"/>
        <v>63</v>
      </c>
      <c r="C76" s="27">
        <v>0.73038905425918177</v>
      </c>
      <c r="D76" s="17">
        <f t="shared" si="15"/>
        <v>5.1277681259326204</v>
      </c>
      <c r="E76" s="12">
        <f t="shared" si="19"/>
        <v>254.62889469023921</v>
      </c>
      <c r="F76" s="23">
        <v>0.74705032972483476</v>
      </c>
      <c r="G76" s="11">
        <f t="shared" si="16"/>
        <v>2</v>
      </c>
      <c r="H76" s="5">
        <f t="shared" si="17"/>
        <v>4000</v>
      </c>
    </row>
    <row r="77" spans="2:8">
      <c r="B77" s="3">
        <f t="shared" si="18"/>
        <v>64</v>
      </c>
      <c r="C77" s="27">
        <v>0.36222887942415483</v>
      </c>
      <c r="D77" s="17">
        <f t="shared" si="15"/>
        <v>3.6111272006493449</v>
      </c>
      <c r="E77" s="12">
        <f t="shared" si="19"/>
        <v>258.24002189088856</v>
      </c>
      <c r="F77" s="23">
        <v>0.93661905338862894</v>
      </c>
      <c r="G77" s="11">
        <f t="shared" si="16"/>
        <v>3</v>
      </c>
      <c r="H77" s="5">
        <f t="shared" si="17"/>
        <v>6000</v>
      </c>
    </row>
    <row r="78" spans="2:8">
      <c r="B78" s="3">
        <f t="shared" si="18"/>
        <v>65</v>
      </c>
      <c r="C78" s="27">
        <v>0.66115182462454603</v>
      </c>
      <c r="D78" s="17">
        <f t="shared" si="15"/>
        <v>4.8786745829665312</v>
      </c>
      <c r="E78" s="12">
        <f t="shared" si="19"/>
        <v>263.1186964738551</v>
      </c>
      <c r="F78" s="23">
        <v>0.84886725303465926</v>
      </c>
      <c r="G78" s="11">
        <f t="shared" si="16"/>
        <v>2</v>
      </c>
      <c r="H78" s="5">
        <f t="shared" si="17"/>
        <v>4000</v>
      </c>
    </row>
    <row r="79" spans="2:8">
      <c r="B79" s="3">
        <f t="shared" si="18"/>
        <v>66</v>
      </c>
      <c r="C79" s="27">
        <v>0.38339663766651189</v>
      </c>
      <c r="D79" s="17">
        <f t="shared" ref="D79:D94" si="20">6*SQRT(C79)</f>
        <v>3.715141848704357</v>
      </c>
      <c r="E79" s="12">
        <f t="shared" si="19"/>
        <v>266.83383832255947</v>
      </c>
      <c r="F79" s="23">
        <v>0.75599608392760764</v>
      </c>
      <c r="G79" s="11">
        <f t="shared" ref="G79:G94" si="21">VLOOKUP(F79,Lookup,2)</f>
        <v>2</v>
      </c>
      <c r="H79" s="5">
        <f t="shared" ref="H79:H94" si="22">2000*G79</f>
        <v>4000</v>
      </c>
    </row>
    <row r="80" spans="2:8">
      <c r="B80" s="3">
        <f t="shared" ref="B80:B95" si="23">B79+1</f>
        <v>67</v>
      </c>
      <c r="C80" s="27">
        <v>0.5497055228132306</v>
      </c>
      <c r="D80" s="17">
        <f t="shared" si="20"/>
        <v>4.4485277138932489</v>
      </c>
      <c r="E80" s="12">
        <f t="shared" ref="E80:E95" si="24">E79+D80</f>
        <v>271.28236603645274</v>
      </c>
      <c r="F80" s="23">
        <v>0.93254705926931347</v>
      </c>
      <c r="G80" s="11">
        <f t="shared" si="21"/>
        <v>3</v>
      </c>
      <c r="H80" s="5">
        <f t="shared" si="22"/>
        <v>6000</v>
      </c>
    </row>
    <row r="81" spans="2:8">
      <c r="B81" s="3">
        <f t="shared" si="23"/>
        <v>68</v>
      </c>
      <c r="C81" s="27">
        <v>0.8692665487376825</v>
      </c>
      <c r="D81" s="17">
        <f t="shared" si="20"/>
        <v>5.5940679075746456</v>
      </c>
      <c r="E81" s="12">
        <f t="shared" si="24"/>
        <v>276.87643394402738</v>
      </c>
      <c r="F81" s="23">
        <v>0.89417790653286522</v>
      </c>
      <c r="G81" s="11">
        <f t="shared" si="21"/>
        <v>2</v>
      </c>
      <c r="H81" s="5">
        <f t="shared" si="22"/>
        <v>4000</v>
      </c>
    </row>
    <row r="82" spans="2:8">
      <c r="B82" s="3">
        <f t="shared" si="23"/>
        <v>69</v>
      </c>
      <c r="C82" s="27">
        <v>0.27810215277981687</v>
      </c>
      <c r="D82" s="17">
        <f t="shared" si="20"/>
        <v>3.1641234963372411</v>
      </c>
      <c r="E82" s="12">
        <f t="shared" si="24"/>
        <v>280.04055744036464</v>
      </c>
      <c r="F82" s="23">
        <v>0.79611881182227195</v>
      </c>
      <c r="G82" s="11">
        <f t="shared" si="21"/>
        <v>2</v>
      </c>
      <c r="H82" s="5">
        <f t="shared" si="22"/>
        <v>4000</v>
      </c>
    </row>
    <row r="83" spans="2:8">
      <c r="B83" s="3">
        <f t="shared" si="23"/>
        <v>70</v>
      </c>
      <c r="C83" s="27">
        <v>0.45256945058147147</v>
      </c>
      <c r="D83" s="17">
        <f t="shared" si="20"/>
        <v>4.0363969355023759</v>
      </c>
      <c r="E83" s="12">
        <f t="shared" si="24"/>
        <v>284.07695437586699</v>
      </c>
      <c r="F83" s="23">
        <v>0.16236480926706265</v>
      </c>
      <c r="G83" s="11">
        <f t="shared" si="21"/>
        <v>1</v>
      </c>
      <c r="H83" s="5">
        <f t="shared" si="22"/>
        <v>2000</v>
      </c>
    </row>
    <row r="84" spans="2:8">
      <c r="B84" s="3">
        <f t="shared" si="23"/>
        <v>71</v>
      </c>
      <c r="C84" s="27">
        <v>0.89590116063127034</v>
      </c>
      <c r="D84" s="17">
        <f t="shared" si="20"/>
        <v>5.6791233287124285</v>
      </c>
      <c r="E84" s="12">
        <f t="shared" si="24"/>
        <v>289.75607770457941</v>
      </c>
      <c r="F84" s="23">
        <v>0.13358629852451553</v>
      </c>
      <c r="G84" s="11">
        <f t="shared" si="21"/>
        <v>1</v>
      </c>
      <c r="H84" s="5">
        <f t="shared" si="22"/>
        <v>2000</v>
      </c>
    </row>
    <row r="85" spans="2:8">
      <c r="B85" s="3">
        <f t="shared" si="23"/>
        <v>72</v>
      </c>
      <c r="C85" s="27">
        <v>0.85662555970604348</v>
      </c>
      <c r="D85" s="17">
        <f t="shared" si="20"/>
        <v>5.5532441103752648</v>
      </c>
      <c r="E85" s="12">
        <f t="shared" si="24"/>
        <v>295.30932181495467</v>
      </c>
      <c r="F85" s="23">
        <v>0.80367806326224667</v>
      </c>
      <c r="G85" s="11">
        <f t="shared" si="21"/>
        <v>2</v>
      </c>
      <c r="H85" s="5">
        <f t="shared" si="22"/>
        <v>4000</v>
      </c>
    </row>
    <row r="86" spans="2:8">
      <c r="B86" s="3">
        <f t="shared" si="23"/>
        <v>73</v>
      </c>
      <c r="C86" s="27">
        <v>0.1309488730530397</v>
      </c>
      <c r="D86" s="17">
        <f t="shared" si="20"/>
        <v>2.1712115120156832</v>
      </c>
      <c r="E86" s="12">
        <f t="shared" si="24"/>
        <v>297.48053332697037</v>
      </c>
      <c r="F86" s="23">
        <v>0.56069568792009594</v>
      </c>
      <c r="G86" s="11">
        <f t="shared" si="21"/>
        <v>2</v>
      </c>
      <c r="H86" s="5">
        <f t="shared" si="22"/>
        <v>4000</v>
      </c>
    </row>
    <row r="87" spans="2:8">
      <c r="B87" s="3">
        <f t="shared" si="23"/>
        <v>74</v>
      </c>
      <c r="C87" s="27">
        <v>0.26020925390294214</v>
      </c>
      <c r="D87" s="17">
        <f t="shared" si="20"/>
        <v>3.0606426025437727</v>
      </c>
      <c r="E87" s="12">
        <f t="shared" si="24"/>
        <v>300.54117592951417</v>
      </c>
      <c r="F87" s="23">
        <v>0.59366147731268915</v>
      </c>
      <c r="G87" s="11">
        <f t="shared" si="21"/>
        <v>2</v>
      </c>
      <c r="H87" s="5">
        <f t="shared" si="22"/>
        <v>4000</v>
      </c>
    </row>
    <row r="88" spans="2:8">
      <c r="B88" s="3">
        <f t="shared" si="23"/>
        <v>75</v>
      </c>
      <c r="C88" s="27">
        <v>0.72640958079474904</v>
      </c>
      <c r="D88" s="17">
        <f t="shared" si="20"/>
        <v>5.1137799042010954</v>
      </c>
      <c r="E88" s="12">
        <f t="shared" si="24"/>
        <v>305.65495583371523</v>
      </c>
      <c r="F88" s="23">
        <v>0.12701174365923151</v>
      </c>
      <c r="G88" s="11">
        <f t="shared" si="21"/>
        <v>1</v>
      </c>
      <c r="H88" s="5">
        <f t="shared" si="22"/>
        <v>2000</v>
      </c>
    </row>
    <row r="89" spans="2:8">
      <c r="B89" s="3">
        <f t="shared" si="23"/>
        <v>76</v>
      </c>
      <c r="C89" s="27">
        <v>0.27981998523035623</v>
      </c>
      <c r="D89" s="17">
        <f t="shared" si="20"/>
        <v>3.1738808213751226</v>
      </c>
      <c r="E89" s="12">
        <f t="shared" si="24"/>
        <v>308.82883665509036</v>
      </c>
      <c r="F89" s="23">
        <v>0.83544605281984108</v>
      </c>
      <c r="G89" s="11">
        <f t="shared" si="21"/>
        <v>2</v>
      </c>
      <c r="H89" s="5">
        <f t="shared" si="22"/>
        <v>4000</v>
      </c>
    </row>
    <row r="90" spans="2:8">
      <c r="B90" s="3">
        <f t="shared" si="23"/>
        <v>77</v>
      </c>
      <c r="C90" s="27">
        <v>0.32340194732850924</v>
      </c>
      <c r="D90" s="17">
        <f t="shared" si="20"/>
        <v>3.4121064027703376</v>
      </c>
      <c r="E90" s="12">
        <f t="shared" si="24"/>
        <v>312.2409430578607</v>
      </c>
      <c r="F90" s="23">
        <v>0.42313655626237856</v>
      </c>
      <c r="G90" s="11">
        <f t="shared" si="21"/>
        <v>2</v>
      </c>
      <c r="H90" s="5">
        <f t="shared" si="22"/>
        <v>4000</v>
      </c>
    </row>
    <row r="91" spans="2:8">
      <c r="B91" s="3">
        <f t="shared" si="23"/>
        <v>78</v>
      </c>
      <c r="C91" s="27">
        <v>0.34185171328927311</v>
      </c>
      <c r="D91" s="17">
        <f t="shared" si="20"/>
        <v>3.5080851868809901</v>
      </c>
      <c r="E91" s="12">
        <f t="shared" si="24"/>
        <v>315.74902824474168</v>
      </c>
      <c r="F91" s="23">
        <v>0.17678564398292052</v>
      </c>
      <c r="G91" s="11">
        <f t="shared" si="21"/>
        <v>1</v>
      </c>
      <c r="H91" s="5">
        <f t="shared" si="22"/>
        <v>2000</v>
      </c>
    </row>
    <row r="92" spans="2:8">
      <c r="B92" s="3">
        <f t="shared" si="23"/>
        <v>79</v>
      </c>
      <c r="C92" s="27">
        <v>0.53700321395118356</v>
      </c>
      <c r="D92" s="17">
        <f t="shared" si="20"/>
        <v>4.3968301880152945</v>
      </c>
      <c r="E92" s="12">
        <f t="shared" si="24"/>
        <v>320.145858432757</v>
      </c>
      <c r="F92" s="23">
        <v>0.19783784325872955</v>
      </c>
      <c r="G92" s="11">
        <f t="shared" si="21"/>
        <v>1</v>
      </c>
      <c r="H92" s="5">
        <f t="shared" si="22"/>
        <v>2000</v>
      </c>
    </row>
    <row r="93" spans="2:8">
      <c r="B93" s="3">
        <f t="shared" si="23"/>
        <v>80</v>
      </c>
      <c r="C93" s="27">
        <v>0.11989121457369922</v>
      </c>
      <c r="D93" s="17">
        <f t="shared" si="20"/>
        <v>2.0775186460422375</v>
      </c>
      <c r="E93" s="12">
        <f t="shared" si="24"/>
        <v>322.22337707879922</v>
      </c>
      <c r="F93" s="23">
        <v>0.38193529282590966</v>
      </c>
      <c r="G93" s="11">
        <f t="shared" si="21"/>
        <v>1</v>
      </c>
      <c r="H93" s="5">
        <f t="shared" si="22"/>
        <v>2000</v>
      </c>
    </row>
    <row r="94" spans="2:8">
      <c r="B94" s="3">
        <f t="shared" si="23"/>
        <v>81</v>
      </c>
      <c r="C94" s="27">
        <v>0.6629453283000688</v>
      </c>
      <c r="D94" s="17">
        <f t="shared" si="20"/>
        <v>4.885287281092328</v>
      </c>
      <c r="E94" s="12">
        <f t="shared" si="24"/>
        <v>327.10866435989152</v>
      </c>
      <c r="F94" s="23">
        <v>0.87406278467496445</v>
      </c>
      <c r="G94" s="11">
        <f t="shared" si="21"/>
        <v>2</v>
      </c>
      <c r="H94" s="5">
        <f t="shared" si="22"/>
        <v>4000</v>
      </c>
    </row>
    <row r="95" spans="2:8">
      <c r="B95" s="3">
        <f t="shared" si="23"/>
        <v>82</v>
      </c>
      <c r="C95" s="27">
        <v>0.99739623497571905</v>
      </c>
      <c r="D95" s="17">
        <f t="shared" ref="D95:D110" si="25">6*SQRT(C95)</f>
        <v>5.9921836136024638</v>
      </c>
      <c r="E95" s="12">
        <f t="shared" si="24"/>
        <v>333.10084797349396</v>
      </c>
      <c r="F95" s="23">
        <v>0.65814710679000865</v>
      </c>
      <c r="G95" s="11">
        <f t="shared" ref="G95:G110" si="26">VLOOKUP(F95,Lookup,2)</f>
        <v>2</v>
      </c>
      <c r="H95" s="5">
        <f t="shared" ref="H95:H110" si="27">2000*G95</f>
        <v>4000</v>
      </c>
    </row>
    <row r="96" spans="2:8">
      <c r="B96" s="3">
        <f t="shared" ref="B96:B111" si="28">B95+1</f>
        <v>83</v>
      </c>
      <c r="C96" s="27">
        <v>0.6397506965368267</v>
      </c>
      <c r="D96" s="17">
        <f t="shared" si="25"/>
        <v>4.7990650209520771</v>
      </c>
      <c r="E96" s="12">
        <f t="shared" ref="E96:E111" si="29">E95+D96</f>
        <v>337.89991299444603</v>
      </c>
      <c r="F96" s="23">
        <v>0.21570581611921291</v>
      </c>
      <c r="G96" s="11">
        <f t="shared" si="26"/>
        <v>1</v>
      </c>
      <c r="H96" s="5">
        <f t="shared" si="27"/>
        <v>2000</v>
      </c>
    </row>
    <row r="97" spans="2:8">
      <c r="B97" s="3">
        <f t="shared" si="28"/>
        <v>84</v>
      </c>
      <c r="C97" s="27">
        <v>0.20291768817503808</v>
      </c>
      <c r="D97" s="17">
        <f t="shared" si="25"/>
        <v>2.7027831533997269</v>
      </c>
      <c r="E97" s="12">
        <f t="shared" si="29"/>
        <v>340.60269614784573</v>
      </c>
      <c r="F97" s="23">
        <v>0.60940885641137554</v>
      </c>
      <c r="G97" s="11">
        <f t="shared" si="26"/>
        <v>2</v>
      </c>
      <c r="H97" s="5">
        <f t="shared" si="27"/>
        <v>4000</v>
      </c>
    </row>
    <row r="98" spans="2:8">
      <c r="B98" s="3">
        <f t="shared" si="28"/>
        <v>85</v>
      </c>
      <c r="C98" s="27">
        <v>6.5942567048984602E-2</v>
      </c>
      <c r="D98" s="17">
        <f t="shared" si="25"/>
        <v>1.540757091096272</v>
      </c>
      <c r="E98" s="12">
        <f t="shared" si="29"/>
        <v>342.14345323894202</v>
      </c>
      <c r="F98" s="23">
        <v>0.26569576233137271</v>
      </c>
      <c r="G98" s="11">
        <f t="shared" si="26"/>
        <v>1</v>
      </c>
      <c r="H98" s="5">
        <f t="shared" si="27"/>
        <v>2000</v>
      </c>
    </row>
    <row r="99" spans="2:8">
      <c r="B99" s="3">
        <f t="shared" si="28"/>
        <v>86</v>
      </c>
      <c r="C99" s="27">
        <v>0.83327798807777276</v>
      </c>
      <c r="D99" s="17">
        <f t="shared" si="25"/>
        <v>5.477043688962123</v>
      </c>
      <c r="E99" s="12">
        <f t="shared" si="29"/>
        <v>347.62049692790413</v>
      </c>
      <c r="F99" s="23">
        <v>0.45006153841384089</v>
      </c>
      <c r="G99" s="11">
        <f t="shared" si="26"/>
        <v>2</v>
      </c>
      <c r="H99" s="5">
        <f t="shared" si="27"/>
        <v>4000</v>
      </c>
    </row>
    <row r="100" spans="2:8">
      <c r="B100" s="3">
        <f t="shared" si="28"/>
        <v>87</v>
      </c>
      <c r="C100" s="27">
        <v>0.83444791180625311</v>
      </c>
      <c r="D100" s="17">
        <f t="shared" si="25"/>
        <v>5.4808872297307039</v>
      </c>
      <c r="E100" s="12">
        <f t="shared" si="29"/>
        <v>353.10138415763481</v>
      </c>
      <c r="F100" s="23">
        <v>0.64619068674660562</v>
      </c>
      <c r="G100" s="11">
        <f t="shared" si="26"/>
        <v>2</v>
      </c>
      <c r="H100" s="5">
        <f t="shared" si="27"/>
        <v>4000</v>
      </c>
    </row>
    <row r="101" spans="2:8">
      <c r="B101" s="3">
        <f t="shared" si="28"/>
        <v>88</v>
      </c>
      <c r="C101" s="27">
        <v>0.3242688492117578</v>
      </c>
      <c r="D101" s="17">
        <f t="shared" si="25"/>
        <v>3.4166765389224771</v>
      </c>
      <c r="E101" s="12">
        <f t="shared" si="29"/>
        <v>356.51806069655731</v>
      </c>
      <c r="F101" s="23">
        <v>0.45682057465499915</v>
      </c>
      <c r="G101" s="11">
        <f t="shared" si="26"/>
        <v>2</v>
      </c>
      <c r="H101" s="5">
        <f t="shared" si="27"/>
        <v>4000</v>
      </c>
    </row>
    <row r="102" spans="2:8">
      <c r="B102" s="3">
        <f t="shared" si="28"/>
        <v>89</v>
      </c>
      <c r="C102" s="27">
        <v>0.85569510867338949</v>
      </c>
      <c r="D102" s="17">
        <f t="shared" si="25"/>
        <v>5.5502273748236677</v>
      </c>
      <c r="E102" s="12">
        <f t="shared" si="29"/>
        <v>362.06828807138101</v>
      </c>
      <c r="F102" s="23">
        <v>0.30671474326185266</v>
      </c>
      <c r="G102" s="11">
        <f t="shared" si="26"/>
        <v>1</v>
      </c>
      <c r="H102" s="5">
        <f t="shared" si="27"/>
        <v>2000</v>
      </c>
    </row>
    <row r="103" spans="2:8">
      <c r="B103" s="3">
        <f t="shared" si="28"/>
        <v>90</v>
      </c>
      <c r="C103" s="27">
        <v>0.9929892813582093</v>
      </c>
      <c r="D103" s="17">
        <f t="shared" si="25"/>
        <v>5.978930851656969</v>
      </c>
      <c r="E103" s="12">
        <f t="shared" si="29"/>
        <v>368.04721892303797</v>
      </c>
      <c r="F103" s="23">
        <v>0.13349917398872435</v>
      </c>
      <c r="G103" s="11">
        <f t="shared" si="26"/>
        <v>1</v>
      </c>
      <c r="H103" s="5">
        <f t="shared" si="27"/>
        <v>2000</v>
      </c>
    </row>
    <row r="104" spans="2:8">
      <c r="B104" s="3">
        <f t="shared" si="28"/>
        <v>91</v>
      </c>
      <c r="C104" s="27">
        <v>0.35905921897350535</v>
      </c>
      <c r="D104" s="17">
        <f t="shared" si="25"/>
        <v>3.5952930176894053</v>
      </c>
      <c r="E104" s="12">
        <f t="shared" si="29"/>
        <v>371.64251194072739</v>
      </c>
      <c r="F104" s="23">
        <v>0.72405276165095089</v>
      </c>
      <c r="G104" s="11">
        <f t="shared" si="26"/>
        <v>2</v>
      </c>
      <c r="H104" s="5">
        <f t="shared" si="27"/>
        <v>4000</v>
      </c>
    </row>
    <row r="105" spans="2:8">
      <c r="B105" s="3">
        <f t="shared" si="28"/>
        <v>92</v>
      </c>
      <c r="C105" s="27">
        <v>0.53191653879599543</v>
      </c>
      <c r="D105" s="17">
        <f t="shared" si="25"/>
        <v>4.3759565121988855</v>
      </c>
      <c r="E105" s="12">
        <f t="shared" si="29"/>
        <v>376.0184684529263</v>
      </c>
      <c r="F105" s="23">
        <v>0.34818376191443345</v>
      </c>
      <c r="G105" s="11">
        <f t="shared" si="26"/>
        <v>1</v>
      </c>
      <c r="H105" s="5">
        <f t="shared" si="27"/>
        <v>2000</v>
      </c>
    </row>
    <row r="106" spans="2:8">
      <c r="B106" s="3">
        <f t="shared" si="28"/>
        <v>93</v>
      </c>
      <c r="C106" s="27">
        <v>0.16365451547112286</v>
      </c>
      <c r="D106" s="17">
        <f t="shared" si="25"/>
        <v>2.4272541187441465</v>
      </c>
      <c r="E106" s="12">
        <f t="shared" si="29"/>
        <v>378.44572257167044</v>
      </c>
      <c r="F106" s="23">
        <v>0.91081731562589496</v>
      </c>
      <c r="G106" s="11">
        <f t="shared" si="26"/>
        <v>3</v>
      </c>
      <c r="H106" s="5">
        <f t="shared" si="27"/>
        <v>6000</v>
      </c>
    </row>
    <row r="107" spans="2:8">
      <c r="B107" s="3">
        <f t="shared" si="28"/>
        <v>94</v>
      </c>
      <c r="C107" s="27">
        <v>0.46232344189764096</v>
      </c>
      <c r="D107" s="17">
        <f t="shared" si="25"/>
        <v>4.0796622296845939</v>
      </c>
      <c r="E107" s="12">
        <f t="shared" si="29"/>
        <v>382.52538480135502</v>
      </c>
      <c r="F107" s="23">
        <v>0.66395473885710476</v>
      </c>
      <c r="G107" s="11">
        <f t="shared" si="26"/>
        <v>2</v>
      </c>
      <c r="H107" s="5">
        <f t="shared" si="27"/>
        <v>4000</v>
      </c>
    </row>
    <row r="108" spans="2:8" ht="13.5" customHeight="1">
      <c r="B108" s="3">
        <f t="shared" si="28"/>
        <v>95</v>
      </c>
      <c r="C108" s="27">
        <v>0.68984987673189924</v>
      </c>
      <c r="D108" s="17">
        <f t="shared" si="25"/>
        <v>4.9834321067260836</v>
      </c>
      <c r="E108" s="12">
        <f t="shared" si="29"/>
        <v>387.50881690808109</v>
      </c>
      <c r="F108" s="23">
        <v>0.79741906401984086</v>
      </c>
      <c r="G108" s="11">
        <f t="shared" si="26"/>
        <v>2</v>
      </c>
      <c r="H108" s="5">
        <f t="shared" si="27"/>
        <v>4000</v>
      </c>
    </row>
    <row r="109" spans="2:8">
      <c r="B109" s="3">
        <f t="shared" si="28"/>
        <v>96</v>
      </c>
      <c r="C109" s="27">
        <v>0.22696638398240054</v>
      </c>
      <c r="D109" s="17">
        <f t="shared" si="25"/>
        <v>2.8584593443612976</v>
      </c>
      <c r="E109" s="12">
        <f t="shared" si="29"/>
        <v>390.36727625244237</v>
      </c>
      <c r="F109" s="23">
        <v>6.4717044299360538E-2</v>
      </c>
      <c r="G109" s="11">
        <f t="shared" si="26"/>
        <v>1</v>
      </c>
      <c r="H109" s="5">
        <f t="shared" si="27"/>
        <v>2000</v>
      </c>
    </row>
    <row r="110" spans="2:8">
      <c r="B110" s="3">
        <f t="shared" si="28"/>
        <v>97</v>
      </c>
      <c r="C110" s="27">
        <v>0.24818409115573847</v>
      </c>
      <c r="D110" s="17">
        <f t="shared" si="25"/>
        <v>2.9890846896009124</v>
      </c>
      <c r="E110" s="12">
        <f t="shared" si="29"/>
        <v>393.3563609420433</v>
      </c>
      <c r="F110" s="23">
        <v>0.69696093982733931</v>
      </c>
      <c r="G110" s="11">
        <f t="shared" si="26"/>
        <v>2</v>
      </c>
      <c r="H110" s="5">
        <f t="shared" si="27"/>
        <v>4000</v>
      </c>
    </row>
    <row r="111" spans="2:8">
      <c r="B111" s="3">
        <f t="shared" si="28"/>
        <v>98</v>
      </c>
      <c r="C111" s="27">
        <v>0.62728624050754567</v>
      </c>
      <c r="D111" s="17">
        <f>6*SQRT(C111)</f>
        <v>4.7520842436000272</v>
      </c>
      <c r="E111" s="12">
        <f t="shared" si="29"/>
        <v>398.10844518564335</v>
      </c>
      <c r="F111" s="23">
        <v>0.55671373932795309</v>
      </c>
      <c r="G111" s="11">
        <f>VLOOKUP(F111,Lookup,2)</f>
        <v>2</v>
      </c>
      <c r="H111" s="5">
        <f>2000*G111</f>
        <v>4000</v>
      </c>
    </row>
    <row r="112" spans="2:8">
      <c r="B112" s="3">
        <f>B111+1</f>
        <v>99</v>
      </c>
      <c r="C112" s="27">
        <v>0.78949502460599641</v>
      </c>
      <c r="D112" s="17">
        <f>6*SQRT(C112)</f>
        <v>5.3312119528129696</v>
      </c>
      <c r="E112" s="12">
        <f>E111+D112</f>
        <v>403.43965713845631</v>
      </c>
      <c r="F112" s="23">
        <v>3.6996781054813965E-2</v>
      </c>
      <c r="G112" s="11">
        <f>VLOOKUP(F112,Lookup,2)</f>
        <v>1</v>
      </c>
      <c r="H112" s="5">
        <f>2000*G112</f>
        <v>2000</v>
      </c>
    </row>
    <row r="113" spans="2:8">
      <c r="B113" s="24">
        <f>B112+1</f>
        <v>100</v>
      </c>
      <c r="C113" s="28">
        <v>0.8419636554907366</v>
      </c>
      <c r="D113" s="18">
        <f>6*SQRT(C113)</f>
        <v>5.5055146532968662</v>
      </c>
      <c r="E113" s="13">
        <f>E112+D113</f>
        <v>408.94517179175318</v>
      </c>
      <c r="F113" s="25">
        <v>3.6996781054813965E-2</v>
      </c>
      <c r="G113" s="16">
        <f>VLOOKUP(F113,Lookup,2)</f>
        <v>1</v>
      </c>
      <c r="H113" s="7">
        <f>2000*G113</f>
        <v>2000</v>
      </c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Lookup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1997-04-21T16:59:17Z</dcterms:created>
  <dcterms:modified xsi:type="dcterms:W3CDTF">2008-12-09T14:11:32Z</dcterms:modified>
</cp:coreProperties>
</file>